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rojekce\Projekty\Břeclav\Veslařská\Křižovatka\Projekt\Rozpočet\"/>
    </mc:Choice>
  </mc:AlternateContent>
  <bookViews>
    <workbookView xWindow="0" yWindow="0" windowWidth="0" windowHeight="0"/>
  </bookViews>
  <sheets>
    <sheet name="Rekapitulace stavby" sheetId="1" r:id="rId1"/>
    <sheet name="SO 101 - Komunikace" sheetId="2" r:id="rId2"/>
    <sheet name="SO 102 - Vyvýšená křižovatka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101 - Komunikace'!$C$123:$K$362</definedName>
    <definedName name="_xlnm.Print_Area" localSheetId="1">'SO 101 - Komunikace'!$C$111:$K$362</definedName>
    <definedName name="_xlnm.Print_Titles" localSheetId="1">'SO 101 - Komunikace'!$123:$123</definedName>
    <definedName name="_xlnm._FilterDatabase" localSheetId="2" hidden="1">'SO 102 - Vyvýšená křižovatka'!$C$123:$K$469</definedName>
    <definedName name="_xlnm.Print_Area" localSheetId="2">'SO 102 - Vyvýšená křižovatka'!$C$111:$K$469</definedName>
    <definedName name="_xlnm.Print_Titles" localSheetId="2">'SO 102 - Vyvýšená křižovatka'!$123:$123</definedName>
    <definedName name="_xlnm._FilterDatabase" localSheetId="3" hidden="1">'VRN - Vedlejší rozpočtové...'!$C$119:$K$159</definedName>
    <definedName name="_xlnm.Print_Area" localSheetId="3">'VRN - Vedlejší rozpočtové...'!$C$107:$K$159</definedName>
    <definedName name="_xlnm.Print_Titles" localSheetId="3">'VRN - Vedlejší rozpočtové...'!$119:$119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56"/>
  <c r="BH156"/>
  <c r="BG156"/>
  <c r="BF156"/>
  <c r="T156"/>
  <c r="T155"/>
  <c r="R156"/>
  <c r="R155"/>
  <c r="P156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3" r="J37"/>
  <c r="J36"/>
  <c i="1" r="AY96"/>
  <c i="3" r="J35"/>
  <c i="1" r="AX96"/>
  <c i="3" r="BI467"/>
  <c r="BH467"/>
  <c r="BG467"/>
  <c r="BF467"/>
  <c r="T467"/>
  <c r="T466"/>
  <c r="R467"/>
  <c r="R466"/>
  <c r="P467"/>
  <c r="P466"/>
  <c r="BI462"/>
  <c r="BH462"/>
  <c r="BG462"/>
  <c r="BF462"/>
  <c r="T462"/>
  <c r="R462"/>
  <c r="P462"/>
  <c r="BI458"/>
  <c r="BH458"/>
  <c r="BG458"/>
  <c r="BF458"/>
  <c r="T458"/>
  <c r="R458"/>
  <c r="P458"/>
  <c r="BI454"/>
  <c r="BH454"/>
  <c r="BG454"/>
  <c r="BF454"/>
  <c r="T454"/>
  <c r="R454"/>
  <c r="P454"/>
  <c r="BI450"/>
  <c r="BH450"/>
  <c r="BG450"/>
  <c r="BF450"/>
  <c r="T450"/>
  <c r="R450"/>
  <c r="P450"/>
  <c r="BI430"/>
  <c r="BH430"/>
  <c r="BG430"/>
  <c r="BF430"/>
  <c r="T430"/>
  <c r="R430"/>
  <c r="P430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10"/>
  <c r="BH410"/>
  <c r="BG410"/>
  <c r="BF410"/>
  <c r="T410"/>
  <c r="R410"/>
  <c r="P410"/>
  <c r="BI406"/>
  <c r="BH406"/>
  <c r="BG406"/>
  <c r="BF406"/>
  <c r="T406"/>
  <c r="R406"/>
  <c r="P406"/>
  <c r="BI403"/>
  <c r="BH403"/>
  <c r="BG403"/>
  <c r="BF403"/>
  <c r="T403"/>
  <c r="R403"/>
  <c r="P403"/>
  <c r="BI399"/>
  <c r="BH399"/>
  <c r="BG399"/>
  <c r="BF399"/>
  <c r="T399"/>
  <c r="R399"/>
  <c r="P399"/>
  <c r="BI396"/>
  <c r="BH396"/>
  <c r="BG396"/>
  <c r="BF396"/>
  <c r="T396"/>
  <c r="R396"/>
  <c r="P396"/>
  <c r="BI392"/>
  <c r="BH392"/>
  <c r="BG392"/>
  <c r="BF392"/>
  <c r="T392"/>
  <c r="R392"/>
  <c r="P392"/>
  <c r="BI389"/>
  <c r="BH389"/>
  <c r="BG389"/>
  <c r="BF389"/>
  <c r="T389"/>
  <c r="R389"/>
  <c r="P389"/>
  <c r="BI385"/>
  <c r="BH385"/>
  <c r="BG385"/>
  <c r="BF385"/>
  <c r="T385"/>
  <c r="R385"/>
  <c r="P385"/>
  <c r="BI382"/>
  <c r="BH382"/>
  <c r="BG382"/>
  <c r="BF382"/>
  <c r="T382"/>
  <c r="R382"/>
  <c r="P382"/>
  <c r="BI378"/>
  <c r="BH378"/>
  <c r="BG378"/>
  <c r="BF378"/>
  <c r="T378"/>
  <c r="R378"/>
  <c r="P378"/>
  <c r="BI375"/>
  <c r="BH375"/>
  <c r="BG375"/>
  <c r="BF375"/>
  <c r="T375"/>
  <c r="R375"/>
  <c r="P375"/>
  <c r="BI371"/>
  <c r="BH371"/>
  <c r="BG371"/>
  <c r="BF371"/>
  <c r="T371"/>
  <c r="R371"/>
  <c r="P371"/>
  <c r="BI367"/>
  <c r="BH367"/>
  <c r="BG367"/>
  <c r="BF367"/>
  <c r="T367"/>
  <c r="R367"/>
  <c r="P367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5"/>
  <c r="BH345"/>
  <c r="BG345"/>
  <c r="BF345"/>
  <c r="T345"/>
  <c r="R345"/>
  <c r="P345"/>
  <c r="BI341"/>
  <c r="BH341"/>
  <c r="BG341"/>
  <c r="BF341"/>
  <c r="T341"/>
  <c r="R341"/>
  <c r="P341"/>
  <c r="BI339"/>
  <c r="BH339"/>
  <c r="BG339"/>
  <c r="BF339"/>
  <c r="T339"/>
  <c r="R339"/>
  <c r="P339"/>
  <c r="BI335"/>
  <c r="BH335"/>
  <c r="BG335"/>
  <c r="BF335"/>
  <c r="T335"/>
  <c r="R335"/>
  <c r="P335"/>
  <c r="BI333"/>
  <c r="BH333"/>
  <c r="BG333"/>
  <c r="BF333"/>
  <c r="T333"/>
  <c r="R333"/>
  <c r="P333"/>
  <c r="BI329"/>
  <c r="BH329"/>
  <c r="BG329"/>
  <c r="BF329"/>
  <c r="T329"/>
  <c r="R329"/>
  <c r="P329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298"/>
  <c r="BH298"/>
  <c r="BG298"/>
  <c r="BF298"/>
  <c r="T298"/>
  <c r="R298"/>
  <c r="P298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3"/>
  <c r="BH243"/>
  <c r="BG243"/>
  <c r="BF243"/>
  <c r="T243"/>
  <c r="R243"/>
  <c r="P243"/>
  <c r="BI239"/>
  <c r="BH239"/>
  <c r="BG239"/>
  <c r="BF239"/>
  <c r="T239"/>
  <c r="R239"/>
  <c r="P239"/>
  <c r="BI234"/>
  <c r="BH234"/>
  <c r="BG234"/>
  <c r="BF234"/>
  <c r="T234"/>
  <c r="T233"/>
  <c r="R234"/>
  <c r="R233"/>
  <c r="P234"/>
  <c r="P233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0"/>
  <c r="BH210"/>
  <c r="BG210"/>
  <c r="BF210"/>
  <c r="T210"/>
  <c r="R210"/>
  <c r="P210"/>
  <c r="BI206"/>
  <c r="BH206"/>
  <c r="BG206"/>
  <c r="BF206"/>
  <c r="T206"/>
  <c r="R206"/>
  <c r="P206"/>
  <c r="BI201"/>
  <c r="BH201"/>
  <c r="BG201"/>
  <c r="BF201"/>
  <c r="T201"/>
  <c r="R201"/>
  <c r="P201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79"/>
  <c r="BH179"/>
  <c r="BG179"/>
  <c r="BF179"/>
  <c r="T179"/>
  <c r="R179"/>
  <c r="P179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89"/>
  <c r="E7"/>
  <c r="E114"/>
  <c i="2" r="J37"/>
  <c r="J36"/>
  <c i="1" r="AY95"/>
  <c i="2" r="J35"/>
  <c i="1" r="AX95"/>
  <c i="2" r="BI360"/>
  <c r="BH360"/>
  <c r="BG360"/>
  <c r="BF360"/>
  <c r="T360"/>
  <c r="T359"/>
  <c r="R360"/>
  <c r="R359"/>
  <c r="P360"/>
  <c r="P359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27"/>
  <c r="BH327"/>
  <c r="BG327"/>
  <c r="BF327"/>
  <c r="T327"/>
  <c r="R327"/>
  <c r="P327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1"/>
  <c r="BH311"/>
  <c r="BG311"/>
  <c r="BF311"/>
  <c r="T311"/>
  <c r="R311"/>
  <c r="P311"/>
  <c r="BI307"/>
  <c r="BH307"/>
  <c r="BG307"/>
  <c r="BF307"/>
  <c r="T307"/>
  <c r="R307"/>
  <c r="P307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8"/>
  <c r="BH278"/>
  <c r="BG278"/>
  <c r="BF278"/>
  <c r="T278"/>
  <c r="R278"/>
  <c r="P278"/>
  <c r="BI274"/>
  <c r="BH274"/>
  <c r="BG274"/>
  <c r="BF274"/>
  <c r="T274"/>
  <c r="R274"/>
  <c r="P274"/>
  <c r="BI272"/>
  <c r="BH272"/>
  <c r="BG272"/>
  <c r="BF272"/>
  <c r="T272"/>
  <c r="R272"/>
  <c r="P272"/>
  <c r="BI268"/>
  <c r="BH268"/>
  <c r="BG268"/>
  <c r="BF268"/>
  <c r="T268"/>
  <c r="R268"/>
  <c r="P268"/>
  <c r="BI266"/>
  <c r="BH266"/>
  <c r="BG266"/>
  <c r="BF266"/>
  <c r="T266"/>
  <c r="R266"/>
  <c r="P266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1"/>
  <c r="BH211"/>
  <c r="BG211"/>
  <c r="BF211"/>
  <c r="T211"/>
  <c r="R211"/>
  <c r="P211"/>
  <c r="BI205"/>
  <c r="BH205"/>
  <c r="BG205"/>
  <c r="BF205"/>
  <c r="T205"/>
  <c r="R205"/>
  <c r="P205"/>
  <c r="BI200"/>
  <c r="BH200"/>
  <c r="BG200"/>
  <c r="BF200"/>
  <c r="T200"/>
  <c r="T199"/>
  <c r="R200"/>
  <c r="R199"/>
  <c r="P200"/>
  <c r="P199"/>
  <c r="BI195"/>
  <c r="BH195"/>
  <c r="BG195"/>
  <c r="BF195"/>
  <c r="T195"/>
  <c r="R195"/>
  <c r="P195"/>
  <c r="BI190"/>
  <c r="BH190"/>
  <c r="BG190"/>
  <c r="BF190"/>
  <c r="T190"/>
  <c r="R190"/>
  <c r="P190"/>
  <c r="BI186"/>
  <c r="BH186"/>
  <c r="BG186"/>
  <c r="BF186"/>
  <c r="T186"/>
  <c r="R186"/>
  <c r="P186"/>
  <c r="BI181"/>
  <c r="BH181"/>
  <c r="BG181"/>
  <c r="BF181"/>
  <c r="T181"/>
  <c r="R181"/>
  <c r="P181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1" r="L90"/>
  <c r="AM90"/>
  <c r="AM89"/>
  <c r="L89"/>
  <c r="AM87"/>
  <c r="L87"/>
  <c r="L85"/>
  <c r="L84"/>
  <c i="4" r="BK152"/>
  <c r="BK149"/>
  <c i="3" r="J305"/>
  <c r="J302"/>
  <c r="BK298"/>
  <c r="BK293"/>
  <c r="J286"/>
  <c r="BK283"/>
  <c r="J279"/>
  <c r="J276"/>
  <c r="J269"/>
  <c r="BK261"/>
  <c r="BK257"/>
  <c r="J243"/>
  <c r="J219"/>
  <c r="BK215"/>
  <c r="BK210"/>
  <c r="BK206"/>
  <c r="BK194"/>
  <c r="J169"/>
  <c r="J155"/>
  <c r="BK151"/>
  <c r="BK147"/>
  <c r="BK139"/>
  <c r="J127"/>
  <c i="2" r="BK360"/>
  <c r="J360"/>
  <c r="J355"/>
  <c r="J351"/>
  <c r="BK343"/>
  <c r="BK327"/>
  <c r="J322"/>
  <c r="BK292"/>
  <c r="BK288"/>
  <c r="BK262"/>
  <c r="BK256"/>
  <c r="J252"/>
  <c r="BK249"/>
  <c r="BK225"/>
  <c r="J221"/>
  <c r="J211"/>
  <c r="BK205"/>
  <c r="BK186"/>
  <c r="BK181"/>
  <c r="BK175"/>
  <c r="BK167"/>
  <c r="BK161"/>
  <c r="BK139"/>
  <c r="BK131"/>
  <c r="J127"/>
  <c i="1" r="AS94"/>
  <c i="3" r="BK467"/>
  <c r="J462"/>
  <c r="J458"/>
  <c r="J454"/>
  <c r="BK450"/>
  <c r="BK430"/>
  <c r="BK425"/>
  <c r="J421"/>
  <c r="BK417"/>
  <c r="J413"/>
  <c r="J410"/>
  <c r="BK403"/>
  <c r="BK399"/>
  <c r="BK396"/>
  <c r="BK392"/>
  <c r="BK389"/>
  <c r="J385"/>
  <c r="BK382"/>
  <c r="J378"/>
  <c r="J375"/>
  <c r="BK367"/>
  <c r="BK363"/>
  <c r="J359"/>
  <c r="J355"/>
  <c r="J347"/>
  <c r="J345"/>
  <c r="BK341"/>
  <c r="J339"/>
  <c r="BK335"/>
  <c r="J333"/>
  <c r="BK329"/>
  <c r="BK327"/>
  <c r="J323"/>
  <c r="BK319"/>
  <c r="J312"/>
  <c r="J309"/>
  <c r="J257"/>
  <c r="J253"/>
  <c r="BK249"/>
  <c r="BK239"/>
  <c r="BK226"/>
  <c r="BK223"/>
  <c r="BK219"/>
  <c r="BK190"/>
  <c r="BK186"/>
  <c r="BK179"/>
  <c r="BK169"/>
  <c r="BK165"/>
  <c i="2" r="BK347"/>
  <c r="BK318"/>
  <c r="BK314"/>
  <c r="BK311"/>
  <c r="J307"/>
  <c r="BK304"/>
  <c r="J300"/>
  <c r="BK284"/>
  <c r="J280"/>
  <c r="BK274"/>
  <c r="J272"/>
  <c r="BK268"/>
  <c r="J262"/>
  <c r="J260"/>
  <c r="J245"/>
  <c r="BK242"/>
  <c r="J233"/>
  <c r="J229"/>
  <c r="BK217"/>
  <c r="BK200"/>
  <c r="BK195"/>
  <c r="J171"/>
  <c r="J161"/>
  <c r="J155"/>
  <c r="J139"/>
  <c r="BK135"/>
  <c r="J131"/>
  <c r="BK127"/>
  <c i="4" r="J156"/>
  <c r="J152"/>
  <c r="J149"/>
  <c r="J146"/>
  <c i="3" r="J417"/>
  <c r="BK413"/>
  <c r="J406"/>
  <c r="J403"/>
  <c r="J399"/>
  <c r="J396"/>
  <c r="BK385"/>
  <c r="BK378"/>
  <c r="BK375"/>
  <c r="BK371"/>
  <c r="J363"/>
  <c r="BK359"/>
  <c r="BK351"/>
  <c r="BK347"/>
  <c r="J341"/>
  <c r="BK333"/>
  <c r="J329"/>
  <c r="BK316"/>
  <c r="BK312"/>
  <c r="BK309"/>
  <c r="J298"/>
  <c r="BK290"/>
  <c r="J283"/>
  <c r="BK279"/>
  <c r="J273"/>
  <c r="BK265"/>
  <c r="J261"/>
  <c r="BK253"/>
  <c r="J249"/>
  <c r="J239"/>
  <c r="BK234"/>
  <c r="J229"/>
  <c r="J223"/>
  <c r="J210"/>
  <c r="J206"/>
  <c r="BK201"/>
  <c r="J194"/>
  <c r="J190"/>
  <c r="J179"/>
  <c r="J173"/>
  <c r="J165"/>
  <c r="J161"/>
  <c r="J143"/>
  <c r="BK135"/>
  <c r="BK131"/>
  <c i="2" r="J347"/>
  <c r="J304"/>
  <c r="J296"/>
  <c r="J288"/>
  <c r="J284"/>
  <c r="BK278"/>
  <c r="J268"/>
  <c r="J266"/>
  <c r="BK260"/>
  <c r="J256"/>
  <c r="BK252"/>
  <c r="J249"/>
  <c r="J242"/>
  <c r="BK238"/>
  <c r="BK233"/>
  <c r="J217"/>
  <c r="BK211"/>
  <c r="J205"/>
  <c r="J200"/>
  <c r="J195"/>
  <c r="BK190"/>
  <c r="J181"/>
  <c r="J175"/>
  <c r="BK151"/>
  <c r="J147"/>
  <c r="J143"/>
  <c i="4" r="BK156"/>
  <c r="BK146"/>
  <c r="BK142"/>
  <c r="J142"/>
  <c r="BK138"/>
  <c r="J138"/>
  <c r="BK134"/>
  <c r="J134"/>
  <c r="BK130"/>
  <c r="J130"/>
  <c r="BK126"/>
  <c r="J126"/>
  <c r="BK123"/>
  <c r="J123"/>
  <c i="3" r="J467"/>
  <c r="BK462"/>
  <c r="BK458"/>
  <c r="BK454"/>
  <c r="J450"/>
  <c r="J430"/>
  <c r="J425"/>
  <c r="BK421"/>
  <c r="BK410"/>
  <c r="BK406"/>
  <c r="J392"/>
  <c r="J389"/>
  <c r="J382"/>
  <c r="J371"/>
  <c r="J367"/>
  <c r="BK355"/>
  <c r="J351"/>
  <c r="BK345"/>
  <c r="BK339"/>
  <c r="J335"/>
  <c r="J327"/>
  <c r="BK323"/>
  <c r="J319"/>
  <c r="J316"/>
  <c r="BK305"/>
  <c r="BK302"/>
  <c r="J293"/>
  <c r="J290"/>
  <c r="BK286"/>
  <c r="BK276"/>
  <c r="BK273"/>
  <c r="BK269"/>
  <c r="J265"/>
  <c r="BK243"/>
  <c r="J234"/>
  <c r="BK229"/>
  <c r="J226"/>
  <c r="J215"/>
  <c r="J201"/>
  <c r="J186"/>
  <c r="BK173"/>
  <c r="BK161"/>
  <c r="BK155"/>
  <c r="J151"/>
  <c r="J147"/>
  <c r="BK143"/>
  <c r="J139"/>
  <c r="J135"/>
  <c r="J131"/>
  <c r="BK127"/>
  <c i="2" r="BK355"/>
  <c r="BK351"/>
  <c r="J343"/>
  <c r="J327"/>
  <c r="BK322"/>
  <c r="J318"/>
  <c r="J314"/>
  <c r="J311"/>
  <c r="BK307"/>
  <c r="BK300"/>
  <c r="BK296"/>
  <c r="J292"/>
  <c r="BK280"/>
  <c r="J278"/>
  <c r="J274"/>
  <c r="BK272"/>
  <c r="BK266"/>
  <c r="BK245"/>
  <c r="J238"/>
  <c r="BK229"/>
  <c r="J225"/>
  <c r="BK221"/>
  <c r="J190"/>
  <c r="J186"/>
  <c r="BK171"/>
  <c r="J167"/>
  <c r="BK155"/>
  <c r="J151"/>
  <c r="BK147"/>
  <c r="BK143"/>
  <c r="J135"/>
  <c l="1" r="P126"/>
  <c r="P204"/>
  <c r="T204"/>
  <c r="P237"/>
  <c r="BK299"/>
  <c r="J299"/>
  <c r="J102"/>
  <c r="R299"/>
  <c r="P326"/>
  <c i="3" r="BK126"/>
  <c r="T126"/>
  <c r="BK238"/>
  <c r="J238"/>
  <c r="J100"/>
  <c r="R238"/>
  <c r="BK297"/>
  <c r="J297"/>
  <c r="J101"/>
  <c r="R297"/>
  <c r="BK366"/>
  <c r="J366"/>
  <c r="J102"/>
  <c r="T366"/>
  <c r="P429"/>
  <c r="T429"/>
  <c i="4" r="R122"/>
  <c i="2" r="R126"/>
  <c r="BK204"/>
  <c r="J204"/>
  <c r="J100"/>
  <c r="BK237"/>
  <c r="J237"/>
  <c r="J101"/>
  <c r="T237"/>
  <c r="BK326"/>
  <c r="J326"/>
  <c r="J103"/>
  <c r="R326"/>
  <c i="3" r="R126"/>
  <c r="P238"/>
  <c r="T238"/>
  <c r="P297"/>
  <c r="T297"/>
  <c r="P366"/>
  <c r="R366"/>
  <c r="BK429"/>
  <c r="J429"/>
  <c r="J103"/>
  <c r="R429"/>
  <c i="4" r="T122"/>
  <c r="BK145"/>
  <c r="J145"/>
  <c r="J99"/>
  <c r="P145"/>
  <c r="R145"/>
  <c r="T145"/>
  <c i="2" r="BK126"/>
  <c r="J126"/>
  <c r="J98"/>
  <c r="R204"/>
  <c i="3" r="P126"/>
  <c r="P125"/>
  <c r="P124"/>
  <c i="1" r="AU96"/>
  <c i="4" r="P122"/>
  <c r="P121"/>
  <c r="P120"/>
  <c i="1" r="AU97"/>
  <c i="2" r="T126"/>
  <c r="R237"/>
  <c r="P299"/>
  <c r="T299"/>
  <c r="T326"/>
  <c i="4" r="BK122"/>
  <c r="J122"/>
  <c r="J98"/>
  <c i="2" r="J89"/>
  <c r="F92"/>
  <c r="BE131"/>
  <c r="BE161"/>
  <c r="BE167"/>
  <c r="BE181"/>
  <c r="BE190"/>
  <c r="BE205"/>
  <c r="BE211"/>
  <c r="BE221"/>
  <c r="BE238"/>
  <c r="BE249"/>
  <c r="BE256"/>
  <c r="BE260"/>
  <c r="BE266"/>
  <c r="BE280"/>
  <c r="BE314"/>
  <c r="BE318"/>
  <c r="BK359"/>
  <c r="J359"/>
  <c r="J104"/>
  <c i="3" r="E85"/>
  <c r="J118"/>
  <c r="F121"/>
  <c r="BE127"/>
  <c r="BE139"/>
  <c r="BE151"/>
  <c r="BE165"/>
  <c r="BE190"/>
  <c r="BE194"/>
  <c r="BE206"/>
  <c r="BE215"/>
  <c r="BE253"/>
  <c r="BE257"/>
  <c r="BE273"/>
  <c r="BE283"/>
  <c r="BE293"/>
  <c r="BE298"/>
  <c r="BE309"/>
  <c r="BE319"/>
  <c r="BE333"/>
  <c r="BE351"/>
  <c r="BE375"/>
  <c r="BE389"/>
  <c r="BE392"/>
  <c r="BE406"/>
  <c r="BE413"/>
  <c r="BE417"/>
  <c r="BE454"/>
  <c r="BE462"/>
  <c i="4" r="E85"/>
  <c r="J89"/>
  <c r="F92"/>
  <c r="BE123"/>
  <c r="BE126"/>
  <c r="BE130"/>
  <c r="BE134"/>
  <c r="BE138"/>
  <c r="BE149"/>
  <c i="2" r="BE127"/>
  <c r="BE135"/>
  <c r="BE155"/>
  <c r="BE242"/>
  <c r="BE274"/>
  <c r="BE288"/>
  <c r="BE307"/>
  <c i="3" r="BE131"/>
  <c r="BE155"/>
  <c r="BE169"/>
  <c r="BE219"/>
  <c r="BE223"/>
  <c r="BE239"/>
  <c r="BE269"/>
  <c r="BE276"/>
  <c r="BE286"/>
  <c r="BE290"/>
  <c r="BE302"/>
  <c r="BE312"/>
  <c r="BE345"/>
  <c r="BE347"/>
  <c r="BE355"/>
  <c r="BE363"/>
  <c r="BE367"/>
  <c r="BE371"/>
  <c r="BE382"/>
  <c r="BE396"/>
  <c r="BE403"/>
  <c r="BE410"/>
  <c r="BE425"/>
  <c r="BE430"/>
  <c r="BK233"/>
  <c r="J233"/>
  <c r="J99"/>
  <c r="BK466"/>
  <c r="J466"/>
  <c r="J104"/>
  <c i="4" r="BE146"/>
  <c r="BK155"/>
  <c r="J155"/>
  <c r="J100"/>
  <c i="2" r="E114"/>
  <c r="BE139"/>
  <c r="BE171"/>
  <c r="BE175"/>
  <c r="BE186"/>
  <c r="BE195"/>
  <c r="BE245"/>
  <c r="BE252"/>
  <c r="BE262"/>
  <c r="BE268"/>
  <c r="BE278"/>
  <c r="BE284"/>
  <c r="BE292"/>
  <c r="BE322"/>
  <c r="BE327"/>
  <c r="BE343"/>
  <c r="BK199"/>
  <c r="J199"/>
  <c r="J99"/>
  <c i="3" r="BE173"/>
  <c r="BE201"/>
  <c r="BE210"/>
  <c r="BE229"/>
  <c r="BE243"/>
  <c r="BE265"/>
  <c r="BE305"/>
  <c r="BE316"/>
  <c r="BE323"/>
  <c r="BE327"/>
  <c r="BE329"/>
  <c r="BE335"/>
  <c r="BE339"/>
  <c r="BE341"/>
  <c r="BE359"/>
  <c r="BE378"/>
  <c r="BE385"/>
  <c r="BE399"/>
  <c r="BE421"/>
  <c r="BE450"/>
  <c r="BE458"/>
  <c r="BE467"/>
  <c i="4" r="BE142"/>
  <c r="BE156"/>
  <c i="2" r="BE143"/>
  <c r="BE147"/>
  <c r="BE151"/>
  <c r="BE200"/>
  <c r="BE217"/>
  <c r="BE225"/>
  <c r="BE229"/>
  <c r="BE233"/>
  <c r="BE272"/>
  <c r="BE296"/>
  <c r="BE300"/>
  <c r="BE304"/>
  <c r="BE311"/>
  <c r="BE347"/>
  <c r="BE351"/>
  <c r="BE355"/>
  <c r="BE360"/>
  <c i="3" r="BE135"/>
  <c r="BE143"/>
  <c r="BE147"/>
  <c r="BE161"/>
  <c r="BE179"/>
  <c r="BE186"/>
  <c r="BE226"/>
  <c r="BE234"/>
  <c r="BE249"/>
  <c r="BE261"/>
  <c r="BE279"/>
  <c i="4" r="BE152"/>
  <c i="2" r="F34"/>
  <c i="1" r="BA95"/>
  <c i="4" r="J34"/>
  <c i="1" r="AW97"/>
  <c i="3" r="F36"/>
  <c i="1" r="BC96"/>
  <c i="2" r="F37"/>
  <c i="1" r="BD95"/>
  <c i="3" r="F35"/>
  <c i="1" r="BB96"/>
  <c i="4" r="F34"/>
  <c i="1" r="BA97"/>
  <c i="4" r="F36"/>
  <c i="1" r="BC97"/>
  <c i="4" r="F37"/>
  <c i="1" r="BD97"/>
  <c i="4" r="F35"/>
  <c i="1" r="BB97"/>
  <c i="3" r="F37"/>
  <c i="1" r="BD96"/>
  <c i="3" r="F34"/>
  <c i="1" r="BA96"/>
  <c i="2" r="J34"/>
  <c i="1" r="AW95"/>
  <c i="3" r="J34"/>
  <c i="1" r="AW96"/>
  <c i="2" r="F36"/>
  <c i="1" r="BC95"/>
  <c i="2" r="F35"/>
  <c i="1" r="BB95"/>
  <c i="4" l="1" r="T121"/>
  <c r="T120"/>
  <c i="3" r="T125"/>
  <c r="T124"/>
  <c r="BK125"/>
  <c r="J125"/>
  <c r="J97"/>
  <c i="2" r="T125"/>
  <c r="T124"/>
  <c r="R125"/>
  <c r="R124"/>
  <c r="P125"/>
  <c r="P124"/>
  <c i="1" r="AU95"/>
  <c i="3" r="R125"/>
  <c r="R124"/>
  <c i="4" r="R121"/>
  <c r="R120"/>
  <c i="3" r="J126"/>
  <c r="J98"/>
  <c i="2" r="BK125"/>
  <c r="J125"/>
  <c r="J97"/>
  <c i="4" r="BK121"/>
  <c r="J121"/>
  <c r="J97"/>
  <c i="1" r="BB94"/>
  <c r="W31"/>
  <c i="3" r="F33"/>
  <c i="1" r="AZ96"/>
  <c r="AU94"/>
  <c i="2" r="F33"/>
  <c i="1" r="AZ95"/>
  <c r="BD94"/>
  <c r="W33"/>
  <c r="BC94"/>
  <c r="AY94"/>
  <c i="4" r="J33"/>
  <c i="1" r="AV97"/>
  <c r="AT97"/>
  <c r="BA94"/>
  <c r="W30"/>
  <c i="2" r="J33"/>
  <c i="1" r="AV95"/>
  <c r="AT95"/>
  <c i="4" r="F33"/>
  <c i="1" r="AZ97"/>
  <c i="3" r="J33"/>
  <c i="1" r="AV96"/>
  <c r="AT96"/>
  <c i="2" l="1" r="BK124"/>
  <c r="J124"/>
  <c r="J96"/>
  <c i="3" r="BK124"/>
  <c r="J124"/>
  <c r="J96"/>
  <c i="4" r="BK120"/>
  <c r="J120"/>
  <c r="J96"/>
  <c i="1" r="AZ94"/>
  <c r="W29"/>
  <c r="W32"/>
  <c r="AX94"/>
  <c r="AW94"/>
  <c r="AK30"/>
  <c l="1" r="AV94"/>
  <c r="AK29"/>
  <c i="3" r="J30"/>
  <c i="1" r="AG96"/>
  <c r="AN96"/>
  <c i="2" r="J30"/>
  <c i="1" r="AG95"/>
  <c r="AN95"/>
  <c i="4" r="J30"/>
  <c i="1" r="AG97"/>
  <c r="AN97"/>
  <c i="3" l="1" r="J39"/>
  <c i="4" r="J39"/>
  <c i="2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<sst xmlns="http://schemas.openxmlformats.org/spreadsheetml/2006/main">
  <si>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</si>
  <si>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</si>
  <si>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</si>
  <si>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</si>
  <si>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</si>
  <si>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{d73c5454-9570-4b73-b383-aec328e6c894}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</si>
  <si>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</si>
  <si>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</si>
  <si>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</si>
  <si>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</si>
  <si>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</si>
  <si>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</si>
  <si>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</si>
  <si>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</si>
  <si>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032-25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</si>
  <si>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</si>
  <si>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</si>
  <si>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Břeclav - ul. Veslařská, komunikace</t>
  </si>
  <si>
    <t>KSO:</t>
  </si>
  <si>
    <t>822 25</t>
  </si>
  <si>
    <t>CC-CZ:</t>
  </si>
  <si>
    <t>2112</t>
  </si>
  <si>
    <t>Místo:</t>
  </si>
  <si>
    <t>Břeclav</t>
  </si>
  <si>
    <t>Datum:</t>
  </si>
  <si>
    <t>14. 1. 2026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</si>
  <si>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</si>
  <si>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</si>
  <si>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</si>
  <si>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</si>
  <si>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</si>
  <si>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</si>
  <si>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</si>
  <si>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>Ing. Bořek Zvědělík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</si>
  <si>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</si>
  <si>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</si>
  <si>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</si>
  <si>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</si>
  <si>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</si>
  <si>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</si>
  <si>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</si>
  <si>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</si>
  <si>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</si>
  <si>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</si>
  <si>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</si>
  <si>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</si>
  <si>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</si>
  <si>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</si>
  <si>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</si>
  <si>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</si>
  <si>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</si>
  <si>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</si>
  <si>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</si>
  <si>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</si>
  <si>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</si>
  <si>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</si>
  <si>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</si>
  <si>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</si>
  <si>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</si>
  <si>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</si>
  <si>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</si>
  <si>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</si>
  <si>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</si>
  <si>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</si>
  <si>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</si>
  <si>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</si>
  <si>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</si>
  <si>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</si>
  <si>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</si>
  <si>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</si>
  <si>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</si>
  <si>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</si>
  <si>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</si>
  <si>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</si>
  <si>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</si>
  <si>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</si>
  <si>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</si>
  <si>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</si>
  <si>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</si>
  <si>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</si>
  <si>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</si>
  <si>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</si>
  <si>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</si>
  <si>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</t>
  </si>
  <si>
    <t>STA</t>
  </si>
  <si>
    <t>1</t>
  </si>
  <si>
    <t>{581f9791-ad2e-42f3-9cfa-9d8f85ccb868}</t>
  </si>
  <si>
    <t>2</t>
  </si>
  <si>
    <t>SO 102</t>
  </si>
  <si>
    <t>Vyvýšená křižovatka</t>
  </si>
  <si>
    <t>{f3cecf1f-0ed4-4021-a482-8dd050eeed11}</t>
  </si>
  <si>
    <t>VRN</t>
  </si>
  <si>
    <t>Vedlejší rozpočtové náklady</t>
  </si>
  <si>
    <t>{d40ab115-3d64-4d93-8f96-9bfe06d97e4d}</t>
  </si>
  <si>
    <t>822 29 32</t>
  </si>
  <si>
    <t>KRYCÍ LIST SOUPISU PRACÍ</t>
  </si>
  <si>
    <t>Objekt:</t>
  </si>
  <si>
    <t>SO 101 -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</si>
  <si>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</si>
  <si>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</si>
  <si>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</si>
  <si>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</si>
  <si>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</si>
  <si>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</si>
  <si>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</si>
  <si>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</si>
  <si>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</si>
  <si>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</si>
  <si>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</si>
  <si>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</si>
  <si>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</si>
  <si>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</si>
  <si>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</si>
  <si>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</si>
  <si>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</si>
  <si>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</si>
  <si>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</si>
  <si>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</si>
  <si>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</si>
  <si>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</si>
  <si>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</si>
  <si>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</si>
  <si>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</si>
  <si>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</si>
  <si>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</si>
  <si>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</si>
  <si>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</si>
  <si>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</si>
  <si>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</si>
  <si>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</si>
  <si>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</si>
  <si>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</si>
  <si>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2026 01</t>
  </si>
  <si>
    <t>4</t>
  </si>
  <si>
    <t>-1778777680</t>
  </si>
  <si>
    <t>PP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</si>
  <si>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</si>
  <si>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Online PSC</t>
  </si>
  <si>
    <t>https://podminky.urs.cz/item/CS_URS_2026_01/113106123</t>
  </si>
  <si>
    <t>VV</t>
  </si>
  <si>
    <t>"rozebrání zámkové dlažby chodníku" 7</t>
  </si>
  <si>
    <t>113107224</t>
  </si>
  <si>
    <t>Odstranění podkladu z kameniva drceného tl přes 300 do 400 mm strojně pl přes 200 m2</t>
  </si>
  <si>
    <t>503502613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</si>
  <si>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</si>
  <si>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https://podminky.urs.cz/item/CS_URS_2026_01/113107224</t>
  </si>
  <si>
    <t>"odstranění konstrukčních vrstev vozovky tl. 320mm" 1485</t>
  </si>
  <si>
    <t>3</t>
  </si>
  <si>
    <t>113154543</t>
  </si>
  <si>
    <t>Frézování živičného krytu tl 50 mm pruh š přes 1 m pl přes 500 do 2000 m2</t>
  </si>
  <si>
    <t>1176766784</t>
  </si>
  <si>
    <t>Frézování živičného podkladu nebo krytu s naložením hmot na dopravní prostředek plochy přes 500 do 2 000 m2 pruhu šířky přes 1 m, tloušťky vrstvy 50 mm</t>
  </si>
  <si>
    <t>https://podminky.urs.cz/item/CS_URS_2026_01/113154543</t>
  </si>
  <si>
    <t>"frézování asfaltového krytu vozovky, tl. 50mm" 1485</t>
  </si>
  <si>
    <t>113154548</t>
  </si>
  <si>
    <t>Frézování živičného krytu tl 100 mm pruh š přes 1 m pl přes 500 do 2000 m2</t>
  </si>
  <si>
    <t>-677045706</t>
  </si>
  <si>
    <t>Frézování živičného podkladu nebo krytu s naložením hmot na dopravní prostředek plochy přes 500 do 2 000 m2 pruhu šířky přes 1 m, tloušťky vrstvy 100 mm</t>
  </si>
  <si>
    <t>https://podminky.urs.cz/item/CS_URS_2026_01/113154548</t>
  </si>
  <si>
    <t>"frézování asfaltového krytu vozovky, tl. 100mm" 1485</t>
  </si>
  <si>
    <t>5</t>
  </si>
  <si>
    <t>113202111</t>
  </si>
  <si>
    <t>Vytrhání obrub krajníků obrubníků stojatých</t>
  </si>
  <si>
    <t>m</t>
  </si>
  <si>
    <t>381917651</t>
  </si>
  <si>
    <t>Vytrhání obrub s vybouráním lože, s přemístěním hmot na skládku na vzdálenost do 3 m nebo s naložením na dopravní prostředek z krajníků nebo obrubníků stojatých</t>
  </si>
  <si>
    <t>https://podminky.urs.cz/item/CS_URS_2026_01/113202111</t>
  </si>
  <si>
    <t>"vybourání silničníchh obrub" 14</t>
  </si>
  <si>
    <t>6</t>
  </si>
  <si>
    <t>113203111</t>
  </si>
  <si>
    <t>Vytrhání obrub z dlažebních kostek</t>
  </si>
  <si>
    <t>-1026336843</t>
  </si>
  <si>
    <t>Vytrhání obrub s vybouráním lože, s přemístěním hmot na skládku na vzdálenost do 3 m nebo s naložením na dopravní prostředek z dlažebních kostek</t>
  </si>
  <si>
    <t>https://podminky.urs.cz/item/CS_URS_2026_01/113203111</t>
  </si>
  <si>
    <t>"vybourání trojřádku ze žulových kostek" 3*523</t>
  </si>
  <si>
    <t>7</t>
  </si>
  <si>
    <t>122251104</t>
  </si>
  <si>
    <t>Odkopávky a prokopávky nezapažené v hornině třídy těžitelnosti I skupiny 3 objem do 500 m3 strojně</t>
  </si>
  <si>
    <t>m3</t>
  </si>
  <si>
    <t>1176138537</t>
  </si>
  <si>
    <t>Odkopávky a prokopávky nezapažené strojně v hornině třídy těžitelnosti I skupiny 3 přes 100 do 500 m3</t>
  </si>
  <si>
    <t>https://podminky.urs.cz/item/CS_URS_2026_01/122251104</t>
  </si>
  <si>
    <t>"odkop sanace vozovky" 1485*0,25</t>
  </si>
  <si>
    <t>8</t>
  </si>
  <si>
    <t>131251204</t>
  </si>
  <si>
    <t>Hloubení jam zapažených v hornině třídy těžitelnosti I skupiny 3 objem do 500 m3 strojně</t>
  </si>
  <si>
    <t>-1043103751</t>
  </si>
  <si>
    <t>Hloubení zapažených jam a zářezů strojně s urovnáním dna do předepsaného profilu a spádu v hornině třídy těžitelnosti I skupiny 3 přes 100 do 500 m3</t>
  </si>
  <si>
    <t>https://podminky.urs.cz/item/CS_URS_2026_01/131251204</t>
  </si>
  <si>
    <t>"výkop pro dešťové vpusti" 7*1,7*1,7*2</t>
  </si>
  <si>
    <t>"výkop rýhy pro přípojky DV" 32*2*1,2</t>
  </si>
  <si>
    <t>Součet</t>
  </si>
  <si>
    <t>9</t>
  </si>
  <si>
    <t>162751117</t>
  </si>
  <si>
    <t>Vodorovné přemístění přes 9 000 do 10000 m výkopku/sypaniny z horniny třídy těžitelnosti I skupiny 1 až 3</t>
  </si>
  <si>
    <t>-189640329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</si>
  <si>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</si>
  <si>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https://podminky.urs.cz/item/CS_URS_2026_01/162751117</t>
  </si>
  <si>
    <t>"odkop sanace vozovky" 371,25</t>
  </si>
  <si>
    <t>"výkop pro DV" 117,26</t>
  </si>
  <si>
    <t>10</t>
  </si>
  <si>
    <t>171201231</t>
  </si>
  <si>
    <t>Poplatek za předání recyklačnímu zařízení zeminy a kamení kód odpadu 17 05 04</t>
  </si>
  <si>
    <t>t</t>
  </si>
  <si>
    <t>-724047243</t>
  </si>
  <si>
    <t>Poplatek za předání zeminy a kamení recyklačnímu zařízení zatříděné do Katalogu odpadů pod kódem 17 05 04</t>
  </si>
  <si>
    <t>https://podminky.urs.cz/item/CS_URS_2026_01/171201231</t>
  </si>
  <si>
    <t>488,51*1,8</t>
  </si>
  <si>
    <t>11</t>
  </si>
  <si>
    <t>171251201</t>
  </si>
  <si>
    <t>Uložení sypaniny na skládky nebo meziskládky</t>
  </si>
  <si>
    <t>-1766450652</t>
  </si>
  <si>
    <t>Uložení sypaniny na skládky nebo meziskládky bez hutnění s upravením uložené sypaniny do předepsaného tvaru</t>
  </si>
  <si>
    <t>https://podminky.urs.cz/item/CS_URS_2026_01/171251201</t>
  </si>
  <si>
    <t>488,51</t>
  </si>
  <si>
    <t>174151101</t>
  </si>
  <si>
    <t>Zásyp jam, šachet rýh nebo kolem objektů sypaninou se zhutněním</t>
  </si>
  <si>
    <t>-1626408615</t>
  </si>
  <si>
    <t>Zásyp sypaninou z jakékoliv horniny strojně s uložením výkopku ve vrstvách se zhutněním jam, šachet, rýh nebo kolem objektů v těchto vykopávkách</t>
  </si>
  <si>
    <t>https://podminky.urs.cz/item/CS_URS_2026_01/174151101</t>
  </si>
  <si>
    <t>"zásyp DV štěrkodrtí ŠD 0/32" 7*3,4</t>
  </si>
  <si>
    <t>"zásyp přípojek DV štěrkodrtí ŠD 0/32" 32*1,6*1,2</t>
  </si>
  <si>
    <t>13</t>
  </si>
  <si>
    <t>M</t>
  </si>
  <si>
    <t>58344171</t>
  </si>
  <si>
    <t>štěrkodrť frakce 0/32</t>
  </si>
  <si>
    <t>-605046057</t>
  </si>
  <si>
    <t>"zásyp DV" 23,8*2</t>
  </si>
  <si>
    <t>"zásyp rýh přípojek DV" 61,44*2</t>
  </si>
  <si>
    <t>14</t>
  </si>
  <si>
    <t>175111101</t>
  </si>
  <si>
    <t>Obsypání potrubí ručně sypaninou bez prohození, uloženou do 3 m</t>
  </si>
  <si>
    <t>1957388561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</si>
  <si>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</si>
  <si>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https://podminky.urs.cz/item/CS_URS_2026_01/175111101</t>
  </si>
  <si>
    <t>"obsypání přípojek DV" 32*1,2*0,3</t>
  </si>
  <si>
    <t>15</t>
  </si>
  <si>
    <t>58331351</t>
  </si>
  <si>
    <t>kamenivo těžené drobné frakce 0/4</t>
  </si>
  <si>
    <t>138348344</t>
  </si>
  <si>
    <t>"lože přípojek DV" 7,68*2</t>
  </si>
  <si>
    <t>"obsypání přípojek DV" 11,52*2</t>
  </si>
  <si>
    <t>16</t>
  </si>
  <si>
    <t>181951112</t>
  </si>
  <si>
    <t>Úprava pláně v hornině třídy těžitelnosti I skupiny 1 až 3 se zhutněním strojně</t>
  </si>
  <si>
    <t>-625020092</t>
  </si>
  <si>
    <t>Úprava pláně vyrovnáním výškových rozdílů strojně v hornině třídy těžitelnosti I, skupiny 1 až 3 se zhutněním</t>
  </si>
  <si>
    <t>https://podminky.urs.cz/item/CS_URS_2026_01/181951112</t>
  </si>
  <si>
    <t>"úprava pláně" 1485</t>
  </si>
  <si>
    <t>Vodorovné konstrukce</t>
  </si>
  <si>
    <t>17</t>
  </si>
  <si>
    <t>451572111</t>
  </si>
  <si>
    <t>Lože pod potrubí otevřený výkop z kameniva drobného těženého</t>
  </si>
  <si>
    <t>-805330198</t>
  </si>
  <si>
    <t>Lože pod potrubí, stoky a drobné objekty v otevřeném výkopu z kameniva drobného těženého 0 až 4 mm</t>
  </si>
  <si>
    <t>https://podminky.urs.cz/item/CS_URS_2026_01/451572111</t>
  </si>
  <si>
    <t>"lože přípojek DV" 32*1,2*0,2</t>
  </si>
  <si>
    <t>Komunikace pozemní</t>
  </si>
  <si>
    <t>18</t>
  </si>
  <si>
    <t>564851111</t>
  </si>
  <si>
    <t>Podklad ze štěrkodrtě ŠD plochy přes 100 m2 tl 150 mm</t>
  </si>
  <si>
    <t>1144671252</t>
  </si>
  <si>
    <t>Podklad ze štěrkodrti ŠD s rozprostřením a zhutněním plochy přes 100 m2, po zhutnění tl. 150 mm</t>
  </si>
  <si>
    <t>https://podminky.urs.cz/item/CS_URS_2026_01/564851111</t>
  </si>
  <si>
    <t>"podkladní vrstva vozovky ze štěrkodrti ŠDa 0/32 tl. 150 mm" 1485</t>
  </si>
  <si>
    <t>"první podkladní vrstva chodníku ze štěrkodrti ŠDa 0/32 tl. 150 mm" 7</t>
  </si>
  <si>
    <t>19</t>
  </si>
  <si>
    <t>564861111</t>
  </si>
  <si>
    <t>Podklad ze štěrkodrtě ŠD plochy přes 100 m2 tl 200 mm</t>
  </si>
  <si>
    <t>-726049263</t>
  </si>
  <si>
    <t>Podklad ze štěrkodrti ŠD s rozprostřením a zhutněním plochy přes 100 m2, po zhutnění tl. 200 mm</t>
  </si>
  <si>
    <t>https://podminky.urs.cz/item/CS_URS_2026_01/564861111</t>
  </si>
  <si>
    <t>"podkladní vrstva vozovky ze štěrkodrti ŠDa 0/63 tl. 200 mm" 1485</t>
  </si>
  <si>
    <t>"sanace pláně vozovky ze štěrkodrti ŠD 0/63 tl. 200 mm" 1485</t>
  </si>
  <si>
    <t>20</t>
  </si>
  <si>
    <t>573191111</t>
  </si>
  <si>
    <t>Postřik infiltrační kationaktivní emulzí v množství 1 kg/m2</t>
  </si>
  <si>
    <t>-1649482437</t>
  </si>
  <si>
    <t>Postřik infiltrační kationaktivní emulzí v množství 1,00 kg/m2</t>
  </si>
  <si>
    <t>https://podminky.urs.cz/item/CS_URS_2026_01/573191111</t>
  </si>
  <si>
    <t>"infiltrační postřik 0,6 kg/m2" 1485</t>
  </si>
  <si>
    <t>565165211</t>
  </si>
  <si>
    <t>Asfaltový beton vrstva podkladní ACP 16 S tl 80 mm š do 3 m z modifikovaného asfaltu</t>
  </si>
  <si>
    <t>-412819783</t>
  </si>
  <si>
    <t>Asfaltový beton vrstva podkladní ACP 16 z modifikovaného asfaltu s rozprostřením a zhutněním ACP 16 S v pruhu šířky přes 1,5 do 3 m, po zhutnění tl. 80 mm</t>
  </si>
  <si>
    <t>https://podminky.urs.cz/item/CS_URS_2026_01/565165211</t>
  </si>
  <si>
    <t>"asfaltový beton ACP 16+ modifikovaný tl. 80 mm" 1485</t>
  </si>
  <si>
    <t>22</t>
  </si>
  <si>
    <t>573231106</t>
  </si>
  <si>
    <t>Postřik živičný spojovací ze silniční emulze v množství 0,30 kg/m2</t>
  </si>
  <si>
    <t>270618334</t>
  </si>
  <si>
    <t>Postřik spojovací PS bez posypu kamenivem ze silniční emulze, v množství 0,30 kg/m2</t>
  </si>
  <si>
    <t>https://podminky.urs.cz/item/CS_URS_2026_01/573231106</t>
  </si>
  <si>
    <t>"spojovací postřik 0,3 kg/m2" 1485</t>
  </si>
  <si>
    <t>23</t>
  </si>
  <si>
    <t>577134141</t>
  </si>
  <si>
    <t>Asfaltový beton vrstva obrusná ACO 11+ tl 40 mm š přes 3 m z modifikovaného asfaltu</t>
  </si>
  <si>
    <t>1448479668</t>
  </si>
  <si>
    <t>Asfaltový beton vrstva obrusná ACO 11 z modifikovaného asfaltu s rozprostřením a se zhutněním ACO 11+ v pruhu šířky přes 3 m, po zhutnění tl. 40 mm</t>
  </si>
  <si>
    <t>https://podminky.urs.cz/item/CS_URS_2026_01/577134141</t>
  </si>
  <si>
    <t>"asfaltový beton ACO 11+ modifikovaný tl. 40 mm" 1485</t>
  </si>
  <si>
    <t>24</t>
  </si>
  <si>
    <t>596211210</t>
  </si>
  <si>
    <t>Kladení zámkové dlažby komunikací pro pěší ručně tl 80 mm skupiny A pl do 50 m2</t>
  </si>
  <si>
    <t>-1985654298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</si>
  <si>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</si>
  <si>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https://podminky.urs.cz/item/CS_URS_2026_01/596211210</t>
  </si>
  <si>
    <t>"zpětné zadláždění chodníku" 7</t>
  </si>
  <si>
    <t>Vedení trubní dálková a přípojná</t>
  </si>
  <si>
    <t>25</t>
  </si>
  <si>
    <t>871313123</t>
  </si>
  <si>
    <t>Montáž kanalizačního potrubí hladkého plnostěnného SN 12 z PVC-U DN 160</t>
  </si>
  <si>
    <t>1122069244</t>
  </si>
  <si>
    <t>Montáž kanalizačního potrubí z tvrdého PVC-U hladkého plnostěnného tuhost SN 12 DN 160</t>
  </si>
  <si>
    <t>https://podminky.urs.cz/item/CS_URS_2026_01/871313123</t>
  </si>
  <si>
    <t>"montáž přípojky DV" 32</t>
  </si>
  <si>
    <t>26</t>
  </si>
  <si>
    <t>28611106</t>
  </si>
  <si>
    <t>trubka kanalizační PVC-U plnostěnná jednovrstvá s rázovou odolností DN 160x6000mm SN12</t>
  </si>
  <si>
    <t>-694163848</t>
  </si>
  <si>
    <t>"přípojka DV" 32*1,2</t>
  </si>
  <si>
    <t>27</t>
  </si>
  <si>
    <t>877310310</t>
  </si>
  <si>
    <t>Montáž kolen na kanalizačním potrubí z PP nebo tvrdého PVC-U trub hladkých plnostěnných DN 150</t>
  </si>
  <si>
    <t>kus</t>
  </si>
  <si>
    <t>2060167747</t>
  </si>
  <si>
    <t>Montáž tvarovek na kanalizačním plastovém potrubí z PP nebo PVC-U hladkého plnostěnného kolen, víček nebo hrdlových uzávěrů DN 150</t>
  </si>
  <si>
    <t>https://podminky.urs.cz/item/CS_URS_2026_01/877310310</t>
  </si>
  <si>
    <t>"tvarovky na přípojce DV" 7</t>
  </si>
  <si>
    <t>28</t>
  </si>
  <si>
    <t>28611359</t>
  </si>
  <si>
    <t>koleno kanalizační PVC KG 160x15°</t>
  </si>
  <si>
    <t>-1307318321</t>
  </si>
  <si>
    <t>29</t>
  </si>
  <si>
    <t>890211851</t>
  </si>
  <si>
    <t>Bourání šachet z prostého betonu strojně obestavěného prostoru do 1,5 m3</t>
  </si>
  <si>
    <t>1095381251</t>
  </si>
  <si>
    <t>Bourání šachet a jímek strojně velikosti obestavěného prostoru do 1,5 m3 z prostého betonu</t>
  </si>
  <si>
    <t>https://podminky.urs.cz/item/CS_URS_2026_01/890211851</t>
  </si>
  <si>
    <t>"odstranění dešťové vpustií" 7*0,5</t>
  </si>
  <si>
    <t>30</t>
  </si>
  <si>
    <t>895941342</t>
  </si>
  <si>
    <t>Osazení vpusti uliční DN 500 z betonových dílců dno nízké s kalištěm</t>
  </si>
  <si>
    <t>298831124</t>
  </si>
  <si>
    <t>Osazení vpusti uliční z betonových dílců DN 500 dno nízké s kalištěm</t>
  </si>
  <si>
    <t>https://podminky.urs.cz/item/CS_URS_2026_01/895941342</t>
  </si>
  <si>
    <t>31</t>
  </si>
  <si>
    <t>59224469</t>
  </si>
  <si>
    <t>vpusť uliční DN 500 kaliště nízké 500/225x65mm</t>
  </si>
  <si>
    <t>-1840351669</t>
  </si>
  <si>
    <t>32</t>
  </si>
  <si>
    <t>895941351</t>
  </si>
  <si>
    <t>Osazení vpusti uliční DN 500 z betonových dílců skruž horní pro čtvercovou vtokovou mříž</t>
  </si>
  <si>
    <t>-975882422</t>
  </si>
  <si>
    <t>Osazení vpusti uliční z betonových dílců DN 500 skruž horní pro čtvercovou vtokovou mříž</t>
  </si>
  <si>
    <t>https://podminky.urs.cz/item/CS_URS_2026_01/895941351</t>
  </si>
  <si>
    <t>33</t>
  </si>
  <si>
    <t>59224460</t>
  </si>
  <si>
    <t>vpusť uliční DN 500 betonová 500x190x65mm čtvercový poklop</t>
  </si>
  <si>
    <t>1335193742</t>
  </si>
  <si>
    <t>34</t>
  </si>
  <si>
    <t>895941362</t>
  </si>
  <si>
    <t>Osazení vpusti uliční DN 500 z betonových dílců skruž středová 590 mm</t>
  </si>
  <si>
    <t>-1935216875</t>
  </si>
  <si>
    <t>Osazení vpusti uliční z betonových dílců DN 500 skruž středová 590 mm</t>
  </si>
  <si>
    <t>https://podminky.urs.cz/item/CS_URS_2026_01/895941362</t>
  </si>
  <si>
    <t>35</t>
  </si>
  <si>
    <t>59224462</t>
  </si>
  <si>
    <t>vpusť uliční DN 500 skruž průběžná vysoká betonová 500/590x65mm</t>
  </si>
  <si>
    <t>-1466349397</t>
  </si>
  <si>
    <t>36</t>
  </si>
  <si>
    <t>895941367</t>
  </si>
  <si>
    <t>Osazení vpusti uliční DN 500 z betonových dílců skruž se zápachovou uzávěrkou</t>
  </si>
  <si>
    <t>526267859</t>
  </si>
  <si>
    <t>Osazení vpusti uliční z betonových dílců DN 500 skruž průběžná se zápachovou uzávěrkou</t>
  </si>
  <si>
    <t>https://podminky.urs.cz/item/CS_URS_2026_01/895941367</t>
  </si>
  <si>
    <t>37</t>
  </si>
  <si>
    <t>59224467</t>
  </si>
  <si>
    <t>vpusť uliční DN 500 skruž průběžná 500/590x65mm betonová se zápachovou uzávěrkou 150mm PVC</t>
  </si>
  <si>
    <t>-1807595888</t>
  </si>
  <si>
    <t>38</t>
  </si>
  <si>
    <t>899102211</t>
  </si>
  <si>
    <t>Demontáž poklopů litinových nebo ocelových včetně rámů hmotnosti přes 50 do 100 kg</t>
  </si>
  <si>
    <t>621073337</t>
  </si>
  <si>
    <t>Demontáž poklopů litinových a ocelových včetně rámů, hmotnosti jednotlivě přes 50 do 100 Kg</t>
  </si>
  <si>
    <t>https://podminky.urs.cz/item/CS_URS_2026_01/899102211</t>
  </si>
  <si>
    <t>"demontáž poklopů kanalizačních šachet" 6</t>
  </si>
  <si>
    <t>39</t>
  </si>
  <si>
    <t>899104112</t>
  </si>
  <si>
    <t>Osazení poklopů litinových, ocelových nebo železobetonových včetně rámů pro třídu zatížení D400, E600</t>
  </si>
  <si>
    <t>-1289704663</t>
  </si>
  <si>
    <t>Osazení poklopů šachtových litinových, ocelových nebo železobetonových včetně rámů pro třídu zatížení D400, E600</t>
  </si>
  <si>
    <t>https://podminky.urs.cz/item/CS_URS_2026_01/899104112</t>
  </si>
  <si>
    <t>"výšková úprava šachty kanalizace" 6</t>
  </si>
  <si>
    <t>40</t>
  </si>
  <si>
    <t>899202211</t>
  </si>
  <si>
    <t>Demontáž mříží litinových včetně rámů hmotnosti přes 50 do 100 kg</t>
  </si>
  <si>
    <t>1807406397</t>
  </si>
  <si>
    <t>Demontáž mříží litinových včetně rámů, hmotnosti jednotlivě přes 50 do 100 Kg</t>
  </si>
  <si>
    <t>https://podminky.urs.cz/item/CS_URS_2026_01/899202211</t>
  </si>
  <si>
    <t>"demontáž mříží dešťových vpustí včetně rámu" 7</t>
  </si>
  <si>
    <t>41</t>
  </si>
  <si>
    <t>899204112</t>
  </si>
  <si>
    <t>Osazení mříží litinových včetně rámů a košů na bahno pro třídu zatížení D400, E600</t>
  </si>
  <si>
    <t>-210943893</t>
  </si>
  <si>
    <t>https://podminky.urs.cz/item/CS_URS_2026_01/899204112</t>
  </si>
  <si>
    <t>"osazení mříží dešťových vpustí včetně rámu" 7</t>
  </si>
  <si>
    <t>42</t>
  </si>
  <si>
    <t>59224481</t>
  </si>
  <si>
    <t>mříž vtoková s rámem pro uliční vpusť 500x500, zatížení 40 tun</t>
  </si>
  <si>
    <t>2000495265</t>
  </si>
  <si>
    <t>Ostatní konstrukce a práce, bourání</t>
  </si>
  <si>
    <t>43</t>
  </si>
  <si>
    <t>915491211</t>
  </si>
  <si>
    <t>Osazení vodícího proužku z betonových desek do betonového lože tl do 100 mm š proužku 250 mm</t>
  </si>
  <si>
    <t>-792897909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</si>
  <si>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</si>
  <si>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https://podminky.urs.cz/item/CS_URS_2026_01/915491211</t>
  </si>
  <si>
    <t>"osazení vodící přídlažbové desky 500x250x100 do lože z betonu C20/25 XF3" 2*267,89</t>
  </si>
  <si>
    <t>44</t>
  </si>
  <si>
    <t>59218002</t>
  </si>
  <si>
    <t>krajník betonový silniční 500x250x100mm</t>
  </si>
  <si>
    <t>2114789438</t>
  </si>
  <si>
    <t>"vodící betonová přídlažbová deska 500x250x100, 2% ztratné" 535,78*1,02</t>
  </si>
  <si>
    <t>45</t>
  </si>
  <si>
    <t>916131213</t>
  </si>
  <si>
    <t>Osazení silničního obrubníku betonového stojatého s boční opěrou do lože z betonu prostého</t>
  </si>
  <si>
    <t>-1022870827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</si>
  <si>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</si>
  <si>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https://podminky.urs.cz/item/CS_URS_2026_01/916131213</t>
  </si>
  <si>
    <t>"osazení silničního obrubníku do lože z betonu C20/25 XF3" 14</t>
  </si>
  <si>
    <t>46</t>
  </si>
  <si>
    <t>59217029</t>
  </si>
  <si>
    <t>obrubník silniční betonový nájezdový 1000x150x150mm</t>
  </si>
  <si>
    <t>2046658052</t>
  </si>
  <si>
    <t>"silniční obrubník nájezdový, 2% ztratné" 14*1,02</t>
  </si>
  <si>
    <t>47</t>
  </si>
  <si>
    <t>919732221</t>
  </si>
  <si>
    <t>Styčná spára napojení nového živičného povrchu na stávající za tepla š 15 mm hl 25 mm bez prořezání</t>
  </si>
  <si>
    <t>-768572792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</si>
  <si>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</si>
  <si>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https://podminky.urs.cz/item/CS_URS_2026_01/919732221</t>
  </si>
  <si>
    <t>"spára mezi novým a starým asf krytem" 6</t>
  </si>
  <si>
    <t>48</t>
  </si>
  <si>
    <t>919735113</t>
  </si>
  <si>
    <t>Řezání stávajícího živičného krytu hl přes 100 do 150 mm</t>
  </si>
  <si>
    <t>-119930052</t>
  </si>
  <si>
    <t>Řezání stávajícího živičného krytu nebo podkladu hloubky přes 100 do 150 mm</t>
  </si>
  <si>
    <t>https://podminky.urs.cz/item/CS_URS_2026_01/919735113</t>
  </si>
  <si>
    <t>"řezání asfaltového krytu hloubky 150 mm" 6</t>
  </si>
  <si>
    <t>49</t>
  </si>
  <si>
    <t>979054451</t>
  </si>
  <si>
    <t>Očištění vybouraných zámkových dlaždic s původním spárováním z kameniva těženého</t>
  </si>
  <si>
    <t>22286447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</si>
  <si>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</si>
  <si>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https://podminky.urs.cz/item/CS_URS_2026_01/979054451</t>
  </si>
  <si>
    <t>"očištění zámkové dlažby před zpětnou pokládkou" 7</t>
  </si>
  <si>
    <t>997</t>
  </si>
  <si>
    <t>Doprava suti a vybouraných hmot</t>
  </si>
  <si>
    <t>50</t>
  </si>
  <si>
    <t>997211511</t>
  </si>
  <si>
    <t>Vodorovná doprava suti po suchu na vzdálenost do 1 km</t>
  </si>
  <si>
    <t>-1601243609</t>
  </si>
  <si>
    <t>Vodorovná doprava suti nebo vybouraných hmot suti se složením a hrubým urovnáním, na vzdálenost do 1 km</t>
  </si>
  <si>
    <t>https://podminky.urs.cz/item/CS_URS_2026_01/997211511</t>
  </si>
  <si>
    <t>"Beton"</t>
  </si>
  <si>
    <t>"silniční obruba" 14*0,205</t>
  </si>
  <si>
    <t>"dešťová vpusi" 7*0,5*2,2</t>
  </si>
  <si>
    <t>Mezisoučet</t>
  </si>
  <si>
    <t>"Kamenivo"</t>
  </si>
  <si>
    <t>"podkladní vrstvy vozovky" 1485*0,32*2</t>
  </si>
  <si>
    <t>"žulové kostky" 523*3*0,1*0,1*2,4</t>
  </si>
  <si>
    <t>"Asfalt"</t>
  </si>
  <si>
    <t>"kryt vozovky 50mm" 1485*0,05*2,4</t>
  </si>
  <si>
    <t>"kryt vozovky 100mm" 1485*0,1*2,4</t>
  </si>
  <si>
    <t>51</t>
  </si>
  <si>
    <t>997211519</t>
  </si>
  <si>
    <t>Příplatek ZKD 1 km u vodorovné dopravy suti</t>
  </si>
  <si>
    <t>295406973</t>
  </si>
  <si>
    <t>Vodorovná doprava suti nebo vybouraných hmot suti se složením a hrubým urovnáním, na vzdálenost Příplatek k ceně za každý další započatý 1 km přes 1 km</t>
  </si>
  <si>
    <t>https://podminky.urs.cz/item/CS_URS_2026_01/997211519</t>
  </si>
  <si>
    <t>"dslší 9 km" 1533,226*9</t>
  </si>
  <si>
    <t>52</t>
  </si>
  <si>
    <t>997221861</t>
  </si>
  <si>
    <t>Poplatek za předání recyklačnímu zařízení stavebního odpadu z prostého betonu kód odpadu 17 01 01</t>
  </si>
  <si>
    <t>-200329249</t>
  </si>
  <si>
    <t>Poplatek za předání stavebního odpadu recyklačnímu zařízení z prostého betonu zatříděného do Katalogu odpadů pod kódem 17 01 01</t>
  </si>
  <si>
    <t>https://podminky.urs.cz/item/CS_URS_2026_01/997221861</t>
  </si>
  <si>
    <t>10,57</t>
  </si>
  <si>
    <t>53</t>
  </si>
  <si>
    <t>997221873</t>
  </si>
  <si>
    <t>84267063</t>
  </si>
  <si>
    <t>Poplatek za předání stavebního odpadu recyklačnímu zařízení zeminy a kamení zatříděného do Katalogu odpadů pod kódem 17 05 04</t>
  </si>
  <si>
    <t>https://podminky.urs.cz/item/CS_URS_2026_01/997221873</t>
  </si>
  <si>
    <t>988,056</t>
  </si>
  <si>
    <t>54</t>
  </si>
  <si>
    <t>997221875</t>
  </si>
  <si>
    <t>Poplatek za předání recyklačnímu zařízení stavebního odpadu asfaltového bez obsahu dehtu kód odpadu 17 03 02</t>
  </si>
  <si>
    <t>-1765225186</t>
  </si>
  <si>
    <t>Poplatek za předání stavebního odpadu recyklačnímu zařízení asfaltového bez obsahu dehtu zatříděného do Katalogu odpadů pod kódem 17 03 02</t>
  </si>
  <si>
    <t>https://podminky.urs.cz/item/CS_URS_2026_01/997221875</t>
  </si>
  <si>
    <t>534,6</t>
  </si>
  <si>
    <t>998</t>
  </si>
  <si>
    <t>Přesun hmot</t>
  </si>
  <si>
    <t>55</t>
  </si>
  <si>
    <t>998225111</t>
  </si>
  <si>
    <t>Přesun hmot pro pozemní komunikace s krytem z kamene, monolitickým betonovým nebo živičným</t>
  </si>
  <si>
    <t>912268283</t>
  </si>
  <si>
    <t>Přesun hmot pro komunikace s krytem z kameniva, monolitickým betonovým nebo živičným dopravní vzdálenost do 200 m jakékoliv délky objektu</t>
  </si>
  <si>
    <t>https://podminky.urs.cz/item/CS_URS_2026_01/998225111</t>
  </si>
  <si>
    <t>SO 102 - Vyvýšená křižovatka</t>
  </si>
  <si>
    <t>113106121</t>
  </si>
  <si>
    <t>Rozebrání dlažeb z betonových nebo kamenných dlaždic komunikací pro pěší ručně</t>
  </si>
  <si>
    <t>-568671385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</si>
  <si>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</si>
  <si>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https://podminky.urs.cz/item/CS_URS_2026_01/113106121</t>
  </si>
  <si>
    <t>"rozebrání chodníku z dlažby 30x30" 2</t>
  </si>
  <si>
    <t>113106134</t>
  </si>
  <si>
    <t>Rozebrání dlažeb ze zámkových dlaždic komunikací pro pěší strojně pl do 50 m2</t>
  </si>
  <si>
    <t>1612053719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</si>
  <si>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</si>
  <si>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https://podminky.urs.cz/item/CS_URS_2026_01/113106134</t>
  </si>
  <si>
    <t xml:space="preserve">"rozebrání  chodníku ze zámkové dlažby" 43,5</t>
  </si>
  <si>
    <t>113106136</t>
  </si>
  <si>
    <t>Rozebrání dlažeb z vegetačních dlaždic betonových komunikací pro pěší strojně pl do 50 m2</t>
  </si>
  <si>
    <t>-751735563</t>
  </si>
  <si>
    <t>Rozebrání dlažeb komunikací pro pěší s přemístěním hmot na skládku na vzdálenost do 3 m nebo s naložením na dopravní prostředek s ložem z kameniva nebo živice a s jakoukoliv výplní spár strojně plochy jednotlivě do 50 m2 z vegetační dlažby betonové</t>
  </si>
  <si>
    <t>https://podminky.urs.cz/item/CS_URS_2026_01/113106136</t>
  </si>
  <si>
    <t>"rozebrání plochy za obrubou z vegetační dlažby" 7</t>
  </si>
  <si>
    <t>113107162</t>
  </si>
  <si>
    <t>Odstranění podkladu z kameniva drceného tl přes 100 do 200 mm strojně pl přes 50 do 200 m2</t>
  </si>
  <si>
    <t>-1556889931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</si>
  <si>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</si>
  <si>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https://podminky.urs.cz/item/CS_URS_2026_01/113107162</t>
  </si>
  <si>
    <t xml:space="preserve">"odstranění konstrukčních vrstev chodníku  tl. 190mm" 52</t>
  </si>
  <si>
    <t>635402386</t>
  </si>
  <si>
    <t>"odstranění konstrukčních vrstev vozovky tl. 320mm" 212</t>
  </si>
  <si>
    <t>113154523</t>
  </si>
  <si>
    <t>Frézování živičného krytu tl 50 mm pruh š přes 0,5 m pl do 500 m2</t>
  </si>
  <si>
    <t>1663026023</t>
  </si>
  <si>
    <t>Frézování živičného podkladu nebo krytu s naložením hmot na dopravní prostředek plochy do 500 m2 pruhu šířky přes 0,5 m, tloušťky vrstvy 50 mm</t>
  </si>
  <si>
    <t>https://podminky.urs.cz/item/CS_URS_2026_01/113154523</t>
  </si>
  <si>
    <t>"frézování asfaltového krytu vozovky, tl. 50mm" 235</t>
  </si>
  <si>
    <t>113154528</t>
  </si>
  <si>
    <t>Frézování živičného krytu tl 100 mm pruh š přes 0,5 m pl do 500 m2</t>
  </si>
  <si>
    <t>919817559</t>
  </si>
  <si>
    <t>Frézování živičného podkladu nebo krytu s naložením hmot na dopravní prostředek plochy do 500 m2 pruhu šířky přes 0,5 m, tloušťky vrstvy 100 mm</t>
  </si>
  <si>
    <t>https://podminky.urs.cz/item/CS_URS_2026_01/113154528</t>
  </si>
  <si>
    <t>"frézování asfaltového krytu vozovky, tl. 100mm" 235</t>
  </si>
  <si>
    <t>-875907403</t>
  </si>
  <si>
    <t>"vybourání silničníchh obrub" 43</t>
  </si>
  <si>
    <t>"vybourání přídlažbových desek" 26</t>
  </si>
  <si>
    <t>141478374</t>
  </si>
  <si>
    <t>"vybourání dvouřádku z betonových kostek" 2*16,5</t>
  </si>
  <si>
    <t>113204111</t>
  </si>
  <si>
    <t>Vytrhání obrub záhonových</t>
  </si>
  <si>
    <t>1235347922</t>
  </si>
  <si>
    <t>Vytrhání obrub s vybouráním lože, s přemístěním hmot na skládku na vzdálenost do 3 m nebo s naložením na dopravní prostředek záhonových</t>
  </si>
  <si>
    <t>https://podminky.urs.cz/item/CS_URS_2026_01/113204111</t>
  </si>
  <si>
    <t>"vybourání chodníkových obrub" 15</t>
  </si>
  <si>
    <t>122251102</t>
  </si>
  <si>
    <t>Odkopávky a prokopávky nezapažené v hornině třídy těžitelnosti I skupiny 3 objem do 50 m3 strojně</t>
  </si>
  <si>
    <t>593394199</t>
  </si>
  <si>
    <t>Odkopávky a prokopávky nezapažené strojně v hornině třídy těžitelnosti I skupiny 3 přes 20 do 50 m3</t>
  </si>
  <si>
    <t>https://podminky.urs.cz/item/CS_URS_2026_01/122251102</t>
  </si>
  <si>
    <t>"odkop sanace vozovky" 212*0,2</t>
  </si>
  <si>
    <t>131251203</t>
  </si>
  <si>
    <t>Hloubení jam zapažených v hornině třídy těžitelnosti I skupiny 3 objem do 100 m3 strojně</t>
  </si>
  <si>
    <t>1873604213</t>
  </si>
  <si>
    <t>Hloubení zapažených jam a zářezů strojně s urovnáním dna do předepsaného profilu a spádu v hornině třídy těžitelnosti I skupiny 3 přes 50 do 100 m3</t>
  </si>
  <si>
    <t>https://podminky.urs.cz/item/CS_URS_2026_01/131251203</t>
  </si>
  <si>
    <t>"výkop pro dešťové vpusti" 4*1,7*1,7*2</t>
  </si>
  <si>
    <t>"výkop rýhy pro přípojky DV" 12*2*1,2</t>
  </si>
  <si>
    <t>-1986139430</t>
  </si>
  <si>
    <t>"odkop sanace vozovky" 42,4</t>
  </si>
  <si>
    <t>"výkop pro DV a přípojky" 51,92</t>
  </si>
  <si>
    <t>"zpětný zásyp za obrubou" -1,5</t>
  </si>
  <si>
    <t>-971068726</t>
  </si>
  <si>
    <t>92,82*1,8</t>
  </si>
  <si>
    <t>1480131780</t>
  </si>
  <si>
    <t>92,82</t>
  </si>
  <si>
    <t>-1277619047</t>
  </si>
  <si>
    <t>"zásyp DV štěrkodrtí ŠD 0/32" 4*3,4</t>
  </si>
  <si>
    <t>"zásyp přípojek DV štěrkodrtí ŠD 0/32" 12*1,6*1,2</t>
  </si>
  <si>
    <t>"zpětný zásyp za obrubou" 15*0,1</t>
  </si>
  <si>
    <t>-528839817</t>
  </si>
  <si>
    <t>"zásyp DV" 13,6*2</t>
  </si>
  <si>
    <t>"zásyp rýh přípojek DV" 23,08*2</t>
  </si>
  <si>
    <t>-409366132</t>
  </si>
  <si>
    <t>"obsypání přípojek DV" 12*1,2*0,3</t>
  </si>
  <si>
    <t>909151797</t>
  </si>
  <si>
    <t>"lože přípojek DV" 2,88*2</t>
  </si>
  <si>
    <t>"obsypání přípojek DV" 4,32*2</t>
  </si>
  <si>
    <t>181311103</t>
  </si>
  <si>
    <t>Rozprostření ornice tl vrstvy do 200 mm v rovině nebo ve svahu do 1:5 ručně</t>
  </si>
  <si>
    <t>-213053911</t>
  </si>
  <si>
    <t>Rozprostření a urovnání ornice v rovině nebo ve svahu sklonu do 1:5 ručně při souvislé ploše, tl. vrstvy do 200 mm</t>
  </si>
  <si>
    <t>https://podminky.urs.cz/item/CS_URS_2026_01/181311103</t>
  </si>
  <si>
    <t>"ohumusování za obrubou tl. 100mm" 7,5</t>
  </si>
  <si>
    <t>181411131</t>
  </si>
  <si>
    <t>Založení parkového trávníku výsevem pl do 1000 m2 v rovině a ve svahu do 1:5</t>
  </si>
  <si>
    <t>2123895377</t>
  </si>
  <si>
    <t>Založení trávníku na půdě předem připravené plochy do 1000 m2 výsevem včetně utažení parkového v rovině nebo na svahu do 1:5</t>
  </si>
  <si>
    <t>https://podminky.urs.cz/item/CS_URS_2026_01/181411131</t>
  </si>
  <si>
    <t>"zatravnění za obrubou" 7,5</t>
  </si>
  <si>
    <t>00572410</t>
  </si>
  <si>
    <t>osivo směs travní parková</t>
  </si>
  <si>
    <t>kg</t>
  </si>
  <si>
    <t>860353745</t>
  </si>
  <si>
    <t>7,5*0,045</t>
  </si>
  <si>
    <t>10364101</t>
  </si>
  <si>
    <t>zemina pro terénní úpravy - ornice</t>
  </si>
  <si>
    <t>-308764839</t>
  </si>
  <si>
    <t>"ornice" 7,5*0,1*1,8</t>
  </si>
  <si>
    <t>-1724955344</t>
  </si>
  <si>
    <t>"úprava pláně" 275</t>
  </si>
  <si>
    <t>-742324682</t>
  </si>
  <si>
    <t>"lože přípojek DV" 12*1,2*0,2</t>
  </si>
  <si>
    <t>564851011</t>
  </si>
  <si>
    <t>Podklad ze štěrkodrtě ŠD plochy do 100 m2 tl 150 mm</t>
  </si>
  <si>
    <t>1253482829</t>
  </si>
  <si>
    <t>Podklad ze štěrkodrti ŠD s rozprostřením a zhutněním plochy jednotlivě do 100 m2, po zhutnění tl. 150 mm</t>
  </si>
  <si>
    <t>https://podminky.urs.cz/item/CS_URS_2026_01/564851011</t>
  </si>
  <si>
    <t>"podkladní vrstva chodníku ze štěrkodrti ŠDa 0/32 tl. 150 mm" 55</t>
  </si>
  <si>
    <t>513874509</t>
  </si>
  <si>
    <t>"podkladní vrstva vozovky ze štěrkodrti ŠDa 0/63 tl. 200 mm" 252</t>
  </si>
  <si>
    <t>"sanace pláně vozovky ze štěrkodrti ŠD 0/63 tl. 200 mm" 252</t>
  </si>
  <si>
    <t>-5090313</t>
  </si>
  <si>
    <t>"asfaltový beton ACP 16+ modifikovaný tl. 80 mm" 15</t>
  </si>
  <si>
    <t>567132115</t>
  </si>
  <si>
    <t>Podklad ze směsi stmelené cementem SC C 8/10 tl 200 mm</t>
  </si>
  <si>
    <t>495888242</t>
  </si>
  <si>
    <t>Podklad ze směsi stmelené cementem SC bez dilatačních spár, s rozprostřením a zhutněním SC C 8/10, po zhutnění tl. 200 mm</t>
  </si>
  <si>
    <t>https://podminky.urs.cz/item/CS_URS_2026_01/567132115</t>
  </si>
  <si>
    <t>"podkladní vrstva pod vyvýšenou křižovatkou" 212</t>
  </si>
  <si>
    <t>1756217218</t>
  </si>
  <si>
    <t>"infiltrační postřik 0,6 kg/m2" 15</t>
  </si>
  <si>
    <t>-1257447921</t>
  </si>
  <si>
    <t>"spojovací postřik 0,3 kg/m2" 15</t>
  </si>
  <si>
    <t>-505166899</t>
  </si>
  <si>
    <t>"asfaltový beton ACO 11+ modifikovaný tl. 40 mm" 15</t>
  </si>
  <si>
    <t>-640685414</t>
  </si>
  <si>
    <t>"nový kryt chodníku" 46</t>
  </si>
  <si>
    <t>59245020</t>
  </si>
  <si>
    <t>dlažba skladebná betonová 200x100mm tl 80mm přírodní</t>
  </si>
  <si>
    <t>10420981</t>
  </si>
  <si>
    <t>"nový kryt chodníku, dlažba obdélníková 200x100x80, přírodní, 2% ztratné" 38,5*1,02</t>
  </si>
  <si>
    <t>59245226</t>
  </si>
  <si>
    <t>dlažba pro nevidomé betonová 200x100mm tl 80mm barevná</t>
  </si>
  <si>
    <t>266141307</t>
  </si>
  <si>
    <t>"varovný pás, dlažba 200x100x80 slepecká, červená, 2% ztratné" 7,5*1,02</t>
  </si>
  <si>
    <t>596212212</t>
  </si>
  <si>
    <t>Kladení zámkové dlažby pozemních komunikací ručně tl 80 mm skupiny A pl přes 100 do 300 m2</t>
  </si>
  <si>
    <t>1835314552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</si>
  <si>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100 do 300 m2</t>
  </si>
  <si>
    <t>https://podminky.urs.cz/item/CS_URS_2026_01/596212212</t>
  </si>
  <si>
    <t>"nový kryt vyvýšené křižovatky" 212</t>
  </si>
  <si>
    <t>59245005</t>
  </si>
  <si>
    <t>dlažba skladebná betonová 200x100mm tl 80mm barevná</t>
  </si>
  <si>
    <t>848356659</t>
  </si>
  <si>
    <t>"vyvýšená křižovatka, dlažba obdélníková 200x100x80 červená, 2%ztratné" 212*1,02</t>
  </si>
  <si>
    <t>596412211</t>
  </si>
  <si>
    <t>Kladení dlažby z vegetačních tvárnic pozemních komunikací velikosti dlaždic do 0,09 m2 tl 100 mm pl do 300 m2</t>
  </si>
  <si>
    <t>1232522987</t>
  </si>
  <si>
    <t>Kladení dlažby z betonových vegetačních dlaždic pozemních komunikací s ložem z kameniva těženého nebo drceného tl. do 50 mm, s vyplněním spár a vegetačních otvorů, s hutněním vibrováním velikosti dlaždic do 0,09 m2 tl. 100 mm, bez rozlišení skupiny, pro plochy do 300 m2</t>
  </si>
  <si>
    <t>https://podminky.urs.cz/item/CS_URS_2026_01/596412211</t>
  </si>
  <si>
    <t>"pokládka betonové vegetační dlažby za obrubou" 7</t>
  </si>
  <si>
    <t>59246079</t>
  </si>
  <si>
    <t>dlažba plošná vegetační betonová 600x300mm tl 80mm přírodní</t>
  </si>
  <si>
    <t>2144204072</t>
  </si>
  <si>
    <t>"vegetační tvárnice, ztrarné 2%" 7*1,02</t>
  </si>
  <si>
    <t>596811120</t>
  </si>
  <si>
    <t>Kladení betonové dlažby komunikací pro pěší do lože z kameniva velikosti do 0,09 m2 pl do 50 m2</t>
  </si>
  <si>
    <t>1348964778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</si>
  <si>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</si>
  <si>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https://podminky.urs.cz/item/CS_URS_2026_01/596811120</t>
  </si>
  <si>
    <t>"zpětná pokládka dlažby 30x30 za obrubou" 2</t>
  </si>
  <si>
    <t>2062518445</t>
  </si>
  <si>
    <t>"montáž přípojky DV" 12</t>
  </si>
  <si>
    <t>-507093508</t>
  </si>
  <si>
    <t>"přípojka DV" 12*1,2</t>
  </si>
  <si>
    <t>-1054895286</t>
  </si>
  <si>
    <t>"tvarovky na přípojce DV" 4</t>
  </si>
  <si>
    <t>1384961549</t>
  </si>
  <si>
    <t>877315124</t>
  </si>
  <si>
    <t>Montáž navrtávacího sedla pro potrubí plastové plnostěnné přípojka DN 150</t>
  </si>
  <si>
    <t>-834767883</t>
  </si>
  <si>
    <t>Montáž navrtávacího sedla kanalizační přípojky v otevřeném výkopu pro hlavní potrubí plastové plnostěnné, přípojka DN 150</t>
  </si>
  <si>
    <t>https://podminky.urs.cz/item/CS_URS_2026_01/877315124</t>
  </si>
  <si>
    <t xml:space="preserve">"napojení přípojky DV z PVC DN 150 na  kanalizaci z PP DN 400 pomocí sedlové odbočky" 1</t>
  </si>
  <si>
    <t>28651320</t>
  </si>
  <si>
    <t>sedlo kolmé mechanické jakékoli potrubí/KG DN 400/160</t>
  </si>
  <si>
    <t>417903057</t>
  </si>
  <si>
    <t>-683951592</t>
  </si>
  <si>
    <t>"odstranění dešťové vpustií" 3*0,5</t>
  </si>
  <si>
    <t>1553362281</t>
  </si>
  <si>
    <t>1509416141</t>
  </si>
  <si>
    <t>-1478885739</t>
  </si>
  <si>
    <t>4453156</t>
  </si>
  <si>
    <t>-1431045545</t>
  </si>
  <si>
    <t>797378900</t>
  </si>
  <si>
    <t>1441739483</t>
  </si>
  <si>
    <t>-1661347534</t>
  </si>
  <si>
    <t>56</t>
  </si>
  <si>
    <t>411773589</t>
  </si>
  <si>
    <t>"demontáž poklopů kanalizačních šachet" 2</t>
  </si>
  <si>
    <t>57</t>
  </si>
  <si>
    <t>-2015680551</t>
  </si>
  <si>
    <t>"výšková úprava šachty kanalizace" 2</t>
  </si>
  <si>
    <t>58</t>
  </si>
  <si>
    <t>-1111460074</t>
  </si>
  <si>
    <t>"demontáž mříží dešťových vpustí včetně rámu" 3</t>
  </si>
  <si>
    <t>59</t>
  </si>
  <si>
    <t>-1124863578</t>
  </si>
  <si>
    <t>"osazení mříží dešťových vpustí včetně rámu" 4</t>
  </si>
  <si>
    <t>60</t>
  </si>
  <si>
    <t>-1562246293</t>
  </si>
  <si>
    <t>61</t>
  </si>
  <si>
    <t>914111111</t>
  </si>
  <si>
    <t>Montáž svislé dopravní značky do velikosti 1 m2 objímkami na sloupek nebo konzolu</t>
  </si>
  <si>
    <t>1094402324</t>
  </si>
  <si>
    <t>Montáž svislé dopravní značky základní velikosti do 1 m2 objímkami na sloupky nebo konzoly</t>
  </si>
  <si>
    <t>https://podminky.urs.cz/item/CS_URS_2026_01/914111111</t>
  </si>
  <si>
    <t xml:space="preserve">"montáž DZ IP 2  na sloupek" 1</t>
  </si>
  <si>
    <t>62</t>
  </si>
  <si>
    <t>914111112</t>
  </si>
  <si>
    <t>Montáž svislé dopravní značky do velikosti 1 m2 páskováním na sloup</t>
  </si>
  <si>
    <t>-1215844421</t>
  </si>
  <si>
    <t>Montáž svislé dopravní značky základní velikosti do 1 m2 páskováním na sloupy</t>
  </si>
  <si>
    <t>https://podminky.urs.cz/item/CS_URS_2026_01/914111112</t>
  </si>
  <si>
    <t>"montáž DZ IP 2 na sloup vo" 1</t>
  </si>
  <si>
    <t>63</t>
  </si>
  <si>
    <t>40445621</t>
  </si>
  <si>
    <t>informativní značky provozní IP1-IP3, IP4b-IP7, IP10a, b 500x500mm</t>
  </si>
  <si>
    <t>1877492261</t>
  </si>
  <si>
    <t>"dopravní značka IP2" 2</t>
  </si>
  <si>
    <t>64</t>
  </si>
  <si>
    <t>914511112</t>
  </si>
  <si>
    <t>Montáž sloupku dopravních značek délky do 3,5 m s betonovým základem a patkou D 60 mm</t>
  </si>
  <si>
    <t>-955988999</t>
  </si>
  <si>
    <t>Montáž sloupku dopravních značek délky do 3,5 m do hliníkové patky pro sloupek D 60 mm</t>
  </si>
  <si>
    <t>https://podminky.urs.cz/item/CS_URS_2026_01/914511112</t>
  </si>
  <si>
    <t>"montáž sloupku pro DZ včetně víčka, hliníkové patka a zabetonování patky" 1</t>
  </si>
  <si>
    <t>65</t>
  </si>
  <si>
    <t>40445225</t>
  </si>
  <si>
    <t>sloupek pro dopravní značku Zn D 60mm v 3,5m</t>
  </si>
  <si>
    <t>-1239707807</t>
  </si>
  <si>
    <t>"sloupek" 1</t>
  </si>
  <si>
    <t>66</t>
  </si>
  <si>
    <t>-442387255</t>
  </si>
  <si>
    <t>"osazení vodící přídlažbové desky 500x250x100 do lože z betonu C20/25 XF3" 7</t>
  </si>
  <si>
    <t>67</t>
  </si>
  <si>
    <t>204966848</t>
  </si>
  <si>
    <t>"vodící betonová přídlažbová deska 500x250x100, 2% ztratné" 7*1,02</t>
  </si>
  <si>
    <t>68</t>
  </si>
  <si>
    <t>916111122</t>
  </si>
  <si>
    <t>Osazení obruby z drobných kostek bez boční opěry do lože z betonu prostého</t>
  </si>
  <si>
    <t>710056965</t>
  </si>
  <si>
    <t>Osazení silniční obruby z dlažebních kostek v jedné řadě s ložem tl. přes 50 do 100 mm, s vyplněním a zatřením spár cementovou maltou z drobných kostek bez boční opěry, do lože z betonu prostého</t>
  </si>
  <si>
    <t>https://podminky.urs.cz/item/CS_URS_2026_01/916111122</t>
  </si>
  <si>
    <t>"osazení dvouřádku z betonových kostek do lože z betonu C20/25 XF3" 2*1</t>
  </si>
  <si>
    <t>69</t>
  </si>
  <si>
    <t>59245017</t>
  </si>
  <si>
    <t>dlažba skladebná betonová 100x100mm tl 80mm přírodní</t>
  </si>
  <si>
    <t>-1314549521</t>
  </si>
  <si>
    <t>"dvouřádek z betonových kostek" 2*0,1</t>
  </si>
  <si>
    <t>70</t>
  </si>
  <si>
    <t>749997568</t>
  </si>
  <si>
    <t>"osazení silničního obrubníku do lože z betonu C20/25 XF3" 45</t>
  </si>
  <si>
    <t>71</t>
  </si>
  <si>
    <t>59217031</t>
  </si>
  <si>
    <t>obrubník silniční betonový 1000x150x250mm</t>
  </si>
  <si>
    <t>1733272175</t>
  </si>
  <si>
    <t>"silniční obrubník stojatý, 2% ztatné" 45*1.02</t>
  </si>
  <si>
    <t>72</t>
  </si>
  <si>
    <t>916231213</t>
  </si>
  <si>
    <t>Osazení chodníkového obrubníku betonového stojatého s boční opěrou do lože z betonu prostého</t>
  </si>
  <si>
    <t>1100991268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</si>
  <si>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</si>
  <si>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https://podminky.urs.cz/item/CS_URS_2026_01/916231213</t>
  </si>
  <si>
    <t>"osazení chodníkového obrubníku do lože z betonu C20/25 XF3" 15</t>
  </si>
  <si>
    <t>73</t>
  </si>
  <si>
    <t>59217017</t>
  </si>
  <si>
    <t>obrubník betonový chodníkový 1000x100x250mm</t>
  </si>
  <si>
    <t>211723066</t>
  </si>
  <si>
    <t>"chodníkový obrubník, 2% ztratné" 15*1,02</t>
  </si>
  <si>
    <t>74</t>
  </si>
  <si>
    <t>-644946938</t>
  </si>
  <si>
    <t>"spára mezi novým a starým asf krytem" 28</t>
  </si>
  <si>
    <t>75</t>
  </si>
  <si>
    <t>-1878586130</t>
  </si>
  <si>
    <t>"řezání asfaltového krytu hloubky 150 mm" 28</t>
  </si>
  <si>
    <t>76</t>
  </si>
  <si>
    <t>966006211</t>
  </si>
  <si>
    <t>Odstranění svislých dopravních značek ze sloupů, sloupků nebo konzol</t>
  </si>
  <si>
    <t>892703081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</si>
  <si>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</si>
  <si>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https://podminky.urs.cz/item/CS_URS_2026_01/966006211</t>
  </si>
  <si>
    <t>"odstranění DZ IP 2" 2</t>
  </si>
  <si>
    <t>77</t>
  </si>
  <si>
    <t>979054441</t>
  </si>
  <si>
    <t>Očištění vybouraných z desek nebo dlaždic s původním spárováním z kameniva těženého</t>
  </si>
  <si>
    <t>-2045121839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</si>
  <si>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</si>
  <si>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https://podminky.urs.cz/item/CS_URS_2026_01/979054441</t>
  </si>
  <si>
    <t>"očištění dlaždic 30x30 na vjezdech za obrubou před zpětnou pokládkou" 2</t>
  </si>
  <si>
    <t>78</t>
  </si>
  <si>
    <t>1924622465</t>
  </si>
  <si>
    <t>"silniční obruba" 43*0,205</t>
  </si>
  <si>
    <t>"přídlažbová deska" 26*0,205</t>
  </si>
  <si>
    <t>"vegetační tvarovky" 7*0,1*2,2</t>
  </si>
  <si>
    <t>"zámková dlažba" 43,5*0,08*2,2</t>
  </si>
  <si>
    <t>"chodníková obruba" 15*0,185</t>
  </si>
  <si>
    <t>"dešťová vpusi" 3*0,5*2,2</t>
  </si>
  <si>
    <t>"podkladní vrstvy vozovky" 212*0,32*2</t>
  </si>
  <si>
    <t>"podkladní vrstvy chodníku" 52*0,19*2</t>
  </si>
  <si>
    <t>"kryt vozovky 50mm" 235*0,05*2,4</t>
  </si>
  <si>
    <t>"kryt vozovky 100mm" 235*0,1*2,4</t>
  </si>
  <si>
    <t>79</t>
  </si>
  <si>
    <t>-1184365953</t>
  </si>
  <si>
    <t>"dslší 9 km" 269,456*9</t>
  </si>
  <si>
    <t>80</t>
  </si>
  <si>
    <t>-1904344747</t>
  </si>
  <si>
    <t>29,416</t>
  </si>
  <si>
    <t>81</t>
  </si>
  <si>
    <t>1995617439</t>
  </si>
  <si>
    <t>155,44</t>
  </si>
  <si>
    <t>82</t>
  </si>
  <si>
    <t>491754840</t>
  </si>
  <si>
    <t>84,6</t>
  </si>
  <si>
    <t>83</t>
  </si>
  <si>
    <t>998223011</t>
  </si>
  <si>
    <t>Přesun hmot pro pozemní komunikace s krytem dlážděným</t>
  </si>
  <si>
    <t>-736457863</t>
  </si>
  <si>
    <t>Přesun hmot pro pozemní komunikace s krytem dlážděným dopravní vzdálenost do 200 m jakékoliv délky objektu</t>
  </si>
  <si>
    <t>https://podminky.urs.cz/item/CS_URS_2026_01/998223011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</si>
  <si>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</si>
  <si>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</si>
  <si>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</si>
  <si>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</si>
  <si>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</si>
  <si>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</si>
  <si>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</si>
  <si>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</si>
  <si>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…</t>
  </si>
  <si>
    <t>CS ÚRS 2020 01</t>
  </si>
  <si>
    <t>1024</t>
  </si>
  <si>
    <t>-885955050</t>
  </si>
  <si>
    <t>012164000</t>
  </si>
  <si>
    <t>Vytyčení a zaměření inženýrských sítí</t>
  </si>
  <si>
    <t>-1576449649</t>
  </si>
  <si>
    <t>https://podminky.urs.cz/item/CS_URS_2026_01/012164000</t>
  </si>
  <si>
    <t>"vytyčení inženýrských sítí" 1</t>
  </si>
  <si>
    <t>012344000</t>
  </si>
  <si>
    <t>Vytyčovací práce</t>
  </si>
  <si>
    <t>1775237477</t>
  </si>
  <si>
    <t>https://podminky.urs.cz/item/CS_URS_2026_01/012344000</t>
  </si>
  <si>
    <t>"vytyčení stavby" 1</t>
  </si>
  <si>
    <t>012414000</t>
  </si>
  <si>
    <t>Geometrický plán</t>
  </si>
  <si>
    <t>302481336</t>
  </si>
  <si>
    <t>https://podminky.urs.cz/item/CS_URS_2026_01/012414000</t>
  </si>
  <si>
    <t>"geometrické plány" 1</t>
  </si>
  <si>
    <t>012444000</t>
  </si>
  <si>
    <t>Geodetické měření skutečného provedení stavby</t>
  </si>
  <si>
    <t>-673610978</t>
  </si>
  <si>
    <t>https://podminky.urs.cz/item/CS_URS_2026_01/012444000</t>
  </si>
  <si>
    <t>"zaměření stutečného provedení, včetně zanesení do digitální mapy veřejné správy" 1</t>
  </si>
  <si>
    <t>013254000</t>
  </si>
  <si>
    <t>Dokumentace skutečného provedení stavby</t>
  </si>
  <si>
    <t>267806935</t>
  </si>
  <si>
    <t>"Dokumentace skutečního provedení stavby" 1</t>
  </si>
  <si>
    <t>VRN3</t>
  </si>
  <si>
    <t>Zařízení staveniště</t>
  </si>
  <si>
    <t>032002000</t>
  </si>
  <si>
    <t>Vybavení staveniště</t>
  </si>
  <si>
    <t>1098426930</t>
  </si>
  <si>
    <t>"zřízení staveniště" 1</t>
  </si>
  <si>
    <t>034303000</t>
  </si>
  <si>
    <t>Dopravní značení na staveništi</t>
  </si>
  <si>
    <t>1375363413</t>
  </si>
  <si>
    <t>"přechodné dopravní značení vč. projednání a stanovení" 1</t>
  </si>
  <si>
    <t>039002000</t>
  </si>
  <si>
    <t>Zrušení zařízení staveniště</t>
  </si>
  <si>
    <t>-423314848</t>
  </si>
  <si>
    <t>VRN4</t>
  </si>
  <si>
    <t>Inženýrská činnost</t>
  </si>
  <si>
    <t>043134000</t>
  </si>
  <si>
    <t>Zkoušky zatěžovací</t>
  </si>
  <si>
    <t>-1930615764</t>
  </si>
  <si>
    <t>https://podminky.urs.cz/item/CS_URS_2026_01/043134000</t>
  </si>
  <si>
    <t>"statické zatěžovací zkoušky" 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</si>
</sst>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7.jpg" /><Relationship Id="rId2" Type="http://schemas.openxmlformats.org/officeDocument/2006/relationships/image" Target="../media/image8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0.jpg" /><Relationship Id="rId2" Type="http://schemas.openxmlformats.org/officeDocument/2006/relationships/image" Target="../media/image11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430530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84</xdr:row>
      <xdr:rowOff>373380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36830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36830</xdr:colOff>
      <xdr:row>110</xdr:row>
      <xdr:rowOff>0</xdr:rowOff>
    </xdr:from>
    <xdr:to>
      <xdr:col>9</xdr:col>
      <xdr:colOff>1214120</xdr:colOff>
      <xdr:row>114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36830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36830</xdr:colOff>
      <xdr:row>110</xdr:row>
      <xdr:rowOff>0</xdr:rowOff>
    </xdr:from>
    <xdr:to>
      <xdr:col>9</xdr:col>
      <xdr:colOff>1214120</xdr:colOff>
      <xdr:row>114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36830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36830</xdr:colOff>
      <xdr:row>106</xdr:row>
      <xdr:rowOff>0</xdr:rowOff>
    </xdr:from>
    <xdr:to>
      <xdr:col>9</xdr:col>
      <xdr:colOff>1214120</xdr:colOff>
      <xdr:row>110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13106123" TargetMode="External" /><Relationship Id="rId2" Type="http://schemas.openxmlformats.org/officeDocument/2006/relationships/hyperlink" Target="https://podminky.urs.cz/item/CS_URS_2026_01/113107224" TargetMode="External" /><Relationship Id="rId3" Type="http://schemas.openxmlformats.org/officeDocument/2006/relationships/hyperlink" Target="https://podminky.urs.cz/item/CS_URS_2026_01/113154543" TargetMode="External" /><Relationship Id="rId4" Type="http://schemas.openxmlformats.org/officeDocument/2006/relationships/hyperlink" Target="https://podminky.urs.cz/item/CS_URS_2026_01/113154548" TargetMode="External" /><Relationship Id="rId5" Type="http://schemas.openxmlformats.org/officeDocument/2006/relationships/hyperlink" Target="https://podminky.urs.cz/item/CS_URS_2026_01/113202111" TargetMode="External" /><Relationship Id="rId6" Type="http://schemas.openxmlformats.org/officeDocument/2006/relationships/hyperlink" Target="https://podminky.urs.cz/item/CS_URS_2026_01/113203111" TargetMode="External" /><Relationship Id="rId7" Type="http://schemas.openxmlformats.org/officeDocument/2006/relationships/hyperlink" Target="https://podminky.urs.cz/item/CS_URS_2026_01/122251104" TargetMode="External" /><Relationship Id="rId8" Type="http://schemas.openxmlformats.org/officeDocument/2006/relationships/hyperlink" Target="https://podminky.urs.cz/item/CS_URS_2026_01/131251204" TargetMode="External" /><Relationship Id="rId9" Type="http://schemas.openxmlformats.org/officeDocument/2006/relationships/hyperlink" Target="https://podminky.urs.cz/item/CS_URS_2026_01/162751117" TargetMode="External" /><Relationship Id="rId10" Type="http://schemas.openxmlformats.org/officeDocument/2006/relationships/hyperlink" Target="https://podminky.urs.cz/item/CS_URS_2026_01/171201231" TargetMode="External" /><Relationship Id="rId11" Type="http://schemas.openxmlformats.org/officeDocument/2006/relationships/hyperlink" Target="https://podminky.urs.cz/item/CS_URS_2026_01/171251201" TargetMode="External" /><Relationship Id="rId12" Type="http://schemas.openxmlformats.org/officeDocument/2006/relationships/hyperlink" Target="https://podminky.urs.cz/item/CS_URS_2026_01/174151101" TargetMode="External" /><Relationship Id="rId13" Type="http://schemas.openxmlformats.org/officeDocument/2006/relationships/hyperlink" Target="https://podminky.urs.cz/item/CS_URS_2026_01/175111101" TargetMode="External" /><Relationship Id="rId14" Type="http://schemas.openxmlformats.org/officeDocument/2006/relationships/hyperlink" Target="https://podminky.urs.cz/item/CS_URS_2026_01/181951112" TargetMode="External" /><Relationship Id="rId15" Type="http://schemas.openxmlformats.org/officeDocument/2006/relationships/hyperlink" Target="https://podminky.urs.cz/item/CS_URS_2026_01/451572111" TargetMode="External" /><Relationship Id="rId16" Type="http://schemas.openxmlformats.org/officeDocument/2006/relationships/hyperlink" Target="https://podminky.urs.cz/item/CS_URS_2026_01/564851111" TargetMode="External" /><Relationship Id="rId17" Type="http://schemas.openxmlformats.org/officeDocument/2006/relationships/hyperlink" Target="https://podminky.urs.cz/item/CS_URS_2026_01/564861111" TargetMode="External" /><Relationship Id="rId18" Type="http://schemas.openxmlformats.org/officeDocument/2006/relationships/hyperlink" Target="https://podminky.urs.cz/item/CS_URS_2026_01/573191111" TargetMode="External" /><Relationship Id="rId19" Type="http://schemas.openxmlformats.org/officeDocument/2006/relationships/hyperlink" Target="https://podminky.urs.cz/item/CS_URS_2026_01/565165211" TargetMode="External" /><Relationship Id="rId20" Type="http://schemas.openxmlformats.org/officeDocument/2006/relationships/hyperlink" Target="https://podminky.urs.cz/item/CS_URS_2026_01/573231106" TargetMode="External" /><Relationship Id="rId21" Type="http://schemas.openxmlformats.org/officeDocument/2006/relationships/hyperlink" Target="https://podminky.urs.cz/item/CS_URS_2026_01/577134141" TargetMode="External" /><Relationship Id="rId22" Type="http://schemas.openxmlformats.org/officeDocument/2006/relationships/hyperlink" Target="https://podminky.urs.cz/item/CS_URS_2026_01/596211210" TargetMode="External" /><Relationship Id="rId23" Type="http://schemas.openxmlformats.org/officeDocument/2006/relationships/hyperlink" Target="https://podminky.urs.cz/item/CS_URS_2026_01/871313123" TargetMode="External" /><Relationship Id="rId24" Type="http://schemas.openxmlformats.org/officeDocument/2006/relationships/hyperlink" Target="https://podminky.urs.cz/item/CS_URS_2026_01/877310310" TargetMode="External" /><Relationship Id="rId25" Type="http://schemas.openxmlformats.org/officeDocument/2006/relationships/hyperlink" Target="https://podminky.urs.cz/item/CS_URS_2026_01/890211851" TargetMode="External" /><Relationship Id="rId26" Type="http://schemas.openxmlformats.org/officeDocument/2006/relationships/hyperlink" Target="https://podminky.urs.cz/item/CS_URS_2026_01/895941342" TargetMode="External" /><Relationship Id="rId27" Type="http://schemas.openxmlformats.org/officeDocument/2006/relationships/hyperlink" Target="https://podminky.urs.cz/item/CS_URS_2026_01/895941351" TargetMode="External" /><Relationship Id="rId28" Type="http://schemas.openxmlformats.org/officeDocument/2006/relationships/hyperlink" Target="https://podminky.urs.cz/item/CS_URS_2026_01/895941362" TargetMode="External" /><Relationship Id="rId29" Type="http://schemas.openxmlformats.org/officeDocument/2006/relationships/hyperlink" Target="https://podminky.urs.cz/item/CS_URS_2026_01/895941367" TargetMode="External" /><Relationship Id="rId30" Type="http://schemas.openxmlformats.org/officeDocument/2006/relationships/hyperlink" Target="https://podminky.urs.cz/item/CS_URS_2026_01/899102211" TargetMode="External" /><Relationship Id="rId31" Type="http://schemas.openxmlformats.org/officeDocument/2006/relationships/hyperlink" Target="https://podminky.urs.cz/item/CS_URS_2026_01/899104112" TargetMode="External" /><Relationship Id="rId32" Type="http://schemas.openxmlformats.org/officeDocument/2006/relationships/hyperlink" Target="https://podminky.urs.cz/item/CS_URS_2026_01/899202211" TargetMode="External" /><Relationship Id="rId33" Type="http://schemas.openxmlformats.org/officeDocument/2006/relationships/hyperlink" Target="https://podminky.urs.cz/item/CS_URS_2026_01/899204112" TargetMode="External" /><Relationship Id="rId34" Type="http://schemas.openxmlformats.org/officeDocument/2006/relationships/hyperlink" Target="https://podminky.urs.cz/item/CS_URS_2026_01/915491211" TargetMode="External" /><Relationship Id="rId35" Type="http://schemas.openxmlformats.org/officeDocument/2006/relationships/hyperlink" Target="https://podminky.urs.cz/item/CS_URS_2026_01/916131213" TargetMode="External" /><Relationship Id="rId36" Type="http://schemas.openxmlformats.org/officeDocument/2006/relationships/hyperlink" Target="https://podminky.urs.cz/item/CS_URS_2026_01/919732221" TargetMode="External" /><Relationship Id="rId37" Type="http://schemas.openxmlformats.org/officeDocument/2006/relationships/hyperlink" Target="https://podminky.urs.cz/item/CS_URS_2026_01/919735113" TargetMode="External" /><Relationship Id="rId38" Type="http://schemas.openxmlformats.org/officeDocument/2006/relationships/hyperlink" Target="https://podminky.urs.cz/item/CS_URS_2026_01/979054451" TargetMode="External" /><Relationship Id="rId39" Type="http://schemas.openxmlformats.org/officeDocument/2006/relationships/hyperlink" Target="https://podminky.urs.cz/item/CS_URS_2026_01/997211511" TargetMode="External" /><Relationship Id="rId40" Type="http://schemas.openxmlformats.org/officeDocument/2006/relationships/hyperlink" Target="https://podminky.urs.cz/item/CS_URS_2026_01/997211519" TargetMode="External" /><Relationship Id="rId41" Type="http://schemas.openxmlformats.org/officeDocument/2006/relationships/hyperlink" Target="https://podminky.urs.cz/item/CS_URS_2026_01/997221861" TargetMode="External" /><Relationship Id="rId42" Type="http://schemas.openxmlformats.org/officeDocument/2006/relationships/hyperlink" Target="https://podminky.urs.cz/item/CS_URS_2026_01/997221873" TargetMode="External" /><Relationship Id="rId43" Type="http://schemas.openxmlformats.org/officeDocument/2006/relationships/hyperlink" Target="https://podminky.urs.cz/item/CS_URS_2026_01/997221875" TargetMode="External" /><Relationship Id="rId44" Type="http://schemas.openxmlformats.org/officeDocument/2006/relationships/hyperlink" Target="https://podminky.urs.cz/item/CS_URS_2026_01/998225111" TargetMode="External" /><Relationship Id="rId4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13106121" TargetMode="External" /><Relationship Id="rId2" Type="http://schemas.openxmlformats.org/officeDocument/2006/relationships/hyperlink" Target="https://podminky.urs.cz/item/CS_URS_2026_01/113106134" TargetMode="External" /><Relationship Id="rId3" Type="http://schemas.openxmlformats.org/officeDocument/2006/relationships/hyperlink" Target="https://podminky.urs.cz/item/CS_URS_2026_01/113106136" TargetMode="External" /><Relationship Id="rId4" Type="http://schemas.openxmlformats.org/officeDocument/2006/relationships/hyperlink" Target="https://podminky.urs.cz/item/CS_URS_2026_01/113107162" TargetMode="External" /><Relationship Id="rId5" Type="http://schemas.openxmlformats.org/officeDocument/2006/relationships/hyperlink" Target="https://podminky.urs.cz/item/CS_URS_2026_01/113107224" TargetMode="External" /><Relationship Id="rId6" Type="http://schemas.openxmlformats.org/officeDocument/2006/relationships/hyperlink" Target="https://podminky.urs.cz/item/CS_URS_2026_01/113154523" TargetMode="External" /><Relationship Id="rId7" Type="http://schemas.openxmlformats.org/officeDocument/2006/relationships/hyperlink" Target="https://podminky.urs.cz/item/CS_URS_2026_01/113154528" TargetMode="External" /><Relationship Id="rId8" Type="http://schemas.openxmlformats.org/officeDocument/2006/relationships/hyperlink" Target="https://podminky.urs.cz/item/CS_URS_2026_01/113202111" TargetMode="External" /><Relationship Id="rId9" Type="http://schemas.openxmlformats.org/officeDocument/2006/relationships/hyperlink" Target="https://podminky.urs.cz/item/CS_URS_2026_01/113203111" TargetMode="External" /><Relationship Id="rId10" Type="http://schemas.openxmlformats.org/officeDocument/2006/relationships/hyperlink" Target="https://podminky.urs.cz/item/CS_URS_2026_01/113204111" TargetMode="External" /><Relationship Id="rId11" Type="http://schemas.openxmlformats.org/officeDocument/2006/relationships/hyperlink" Target="https://podminky.urs.cz/item/CS_URS_2026_01/122251102" TargetMode="External" /><Relationship Id="rId12" Type="http://schemas.openxmlformats.org/officeDocument/2006/relationships/hyperlink" Target="https://podminky.urs.cz/item/CS_URS_2026_01/131251203" TargetMode="External" /><Relationship Id="rId13" Type="http://schemas.openxmlformats.org/officeDocument/2006/relationships/hyperlink" Target="https://podminky.urs.cz/item/CS_URS_2026_01/162751117" TargetMode="External" /><Relationship Id="rId14" Type="http://schemas.openxmlformats.org/officeDocument/2006/relationships/hyperlink" Target="https://podminky.urs.cz/item/CS_URS_2026_01/171201231" TargetMode="External" /><Relationship Id="rId15" Type="http://schemas.openxmlformats.org/officeDocument/2006/relationships/hyperlink" Target="https://podminky.urs.cz/item/CS_URS_2026_01/171251201" TargetMode="External" /><Relationship Id="rId16" Type="http://schemas.openxmlformats.org/officeDocument/2006/relationships/hyperlink" Target="https://podminky.urs.cz/item/CS_URS_2026_01/174151101" TargetMode="External" /><Relationship Id="rId17" Type="http://schemas.openxmlformats.org/officeDocument/2006/relationships/hyperlink" Target="https://podminky.urs.cz/item/CS_URS_2026_01/175111101" TargetMode="External" /><Relationship Id="rId18" Type="http://schemas.openxmlformats.org/officeDocument/2006/relationships/hyperlink" Target="https://podminky.urs.cz/item/CS_URS_2026_01/181311103" TargetMode="External" /><Relationship Id="rId19" Type="http://schemas.openxmlformats.org/officeDocument/2006/relationships/hyperlink" Target="https://podminky.urs.cz/item/CS_URS_2026_01/181411131" TargetMode="External" /><Relationship Id="rId20" Type="http://schemas.openxmlformats.org/officeDocument/2006/relationships/hyperlink" Target="https://podminky.urs.cz/item/CS_URS_2026_01/181951112" TargetMode="External" /><Relationship Id="rId21" Type="http://schemas.openxmlformats.org/officeDocument/2006/relationships/hyperlink" Target="https://podminky.urs.cz/item/CS_URS_2026_01/451572111" TargetMode="External" /><Relationship Id="rId22" Type="http://schemas.openxmlformats.org/officeDocument/2006/relationships/hyperlink" Target="https://podminky.urs.cz/item/CS_URS_2026_01/564851011" TargetMode="External" /><Relationship Id="rId23" Type="http://schemas.openxmlformats.org/officeDocument/2006/relationships/hyperlink" Target="https://podminky.urs.cz/item/CS_URS_2026_01/564861111" TargetMode="External" /><Relationship Id="rId24" Type="http://schemas.openxmlformats.org/officeDocument/2006/relationships/hyperlink" Target="https://podminky.urs.cz/item/CS_URS_2026_01/565165211" TargetMode="External" /><Relationship Id="rId25" Type="http://schemas.openxmlformats.org/officeDocument/2006/relationships/hyperlink" Target="https://podminky.urs.cz/item/CS_URS_2026_01/567132115" TargetMode="External" /><Relationship Id="rId26" Type="http://schemas.openxmlformats.org/officeDocument/2006/relationships/hyperlink" Target="https://podminky.urs.cz/item/CS_URS_2026_01/573191111" TargetMode="External" /><Relationship Id="rId27" Type="http://schemas.openxmlformats.org/officeDocument/2006/relationships/hyperlink" Target="https://podminky.urs.cz/item/CS_URS_2026_01/573231106" TargetMode="External" /><Relationship Id="rId28" Type="http://schemas.openxmlformats.org/officeDocument/2006/relationships/hyperlink" Target="https://podminky.urs.cz/item/CS_URS_2026_01/577134141" TargetMode="External" /><Relationship Id="rId29" Type="http://schemas.openxmlformats.org/officeDocument/2006/relationships/hyperlink" Target="https://podminky.urs.cz/item/CS_URS_2026_01/596211210" TargetMode="External" /><Relationship Id="rId30" Type="http://schemas.openxmlformats.org/officeDocument/2006/relationships/hyperlink" Target="https://podminky.urs.cz/item/CS_URS_2026_01/596212212" TargetMode="External" /><Relationship Id="rId31" Type="http://schemas.openxmlformats.org/officeDocument/2006/relationships/hyperlink" Target="https://podminky.urs.cz/item/CS_URS_2026_01/596412211" TargetMode="External" /><Relationship Id="rId32" Type="http://schemas.openxmlformats.org/officeDocument/2006/relationships/hyperlink" Target="https://podminky.urs.cz/item/CS_URS_2026_01/596811120" TargetMode="External" /><Relationship Id="rId33" Type="http://schemas.openxmlformats.org/officeDocument/2006/relationships/hyperlink" Target="https://podminky.urs.cz/item/CS_URS_2026_01/871313123" TargetMode="External" /><Relationship Id="rId34" Type="http://schemas.openxmlformats.org/officeDocument/2006/relationships/hyperlink" Target="https://podminky.urs.cz/item/CS_URS_2026_01/877310310" TargetMode="External" /><Relationship Id="rId35" Type="http://schemas.openxmlformats.org/officeDocument/2006/relationships/hyperlink" Target="https://podminky.urs.cz/item/CS_URS_2026_01/877315124" TargetMode="External" /><Relationship Id="rId36" Type="http://schemas.openxmlformats.org/officeDocument/2006/relationships/hyperlink" Target="https://podminky.urs.cz/item/CS_URS_2026_01/890211851" TargetMode="External" /><Relationship Id="rId37" Type="http://schemas.openxmlformats.org/officeDocument/2006/relationships/hyperlink" Target="https://podminky.urs.cz/item/CS_URS_2026_01/895941342" TargetMode="External" /><Relationship Id="rId38" Type="http://schemas.openxmlformats.org/officeDocument/2006/relationships/hyperlink" Target="https://podminky.urs.cz/item/CS_URS_2026_01/895941351" TargetMode="External" /><Relationship Id="rId39" Type="http://schemas.openxmlformats.org/officeDocument/2006/relationships/hyperlink" Target="https://podminky.urs.cz/item/CS_URS_2026_01/895941362" TargetMode="External" /><Relationship Id="rId40" Type="http://schemas.openxmlformats.org/officeDocument/2006/relationships/hyperlink" Target="https://podminky.urs.cz/item/CS_URS_2026_01/895941367" TargetMode="External" /><Relationship Id="rId41" Type="http://schemas.openxmlformats.org/officeDocument/2006/relationships/hyperlink" Target="https://podminky.urs.cz/item/CS_URS_2026_01/899102211" TargetMode="External" /><Relationship Id="rId42" Type="http://schemas.openxmlformats.org/officeDocument/2006/relationships/hyperlink" Target="https://podminky.urs.cz/item/CS_URS_2026_01/899104112" TargetMode="External" /><Relationship Id="rId43" Type="http://schemas.openxmlformats.org/officeDocument/2006/relationships/hyperlink" Target="https://podminky.urs.cz/item/CS_URS_2026_01/899202211" TargetMode="External" /><Relationship Id="rId44" Type="http://schemas.openxmlformats.org/officeDocument/2006/relationships/hyperlink" Target="https://podminky.urs.cz/item/CS_URS_2026_01/899204112" TargetMode="External" /><Relationship Id="rId45" Type="http://schemas.openxmlformats.org/officeDocument/2006/relationships/hyperlink" Target="https://podminky.urs.cz/item/CS_URS_2026_01/914111111" TargetMode="External" /><Relationship Id="rId46" Type="http://schemas.openxmlformats.org/officeDocument/2006/relationships/hyperlink" Target="https://podminky.urs.cz/item/CS_URS_2026_01/914111112" TargetMode="External" /><Relationship Id="rId47" Type="http://schemas.openxmlformats.org/officeDocument/2006/relationships/hyperlink" Target="https://podminky.urs.cz/item/CS_URS_2026_01/914511112" TargetMode="External" /><Relationship Id="rId48" Type="http://schemas.openxmlformats.org/officeDocument/2006/relationships/hyperlink" Target="https://podminky.urs.cz/item/CS_URS_2026_01/915491211" TargetMode="External" /><Relationship Id="rId49" Type="http://schemas.openxmlformats.org/officeDocument/2006/relationships/hyperlink" Target="https://podminky.urs.cz/item/CS_URS_2026_01/916111122" TargetMode="External" /><Relationship Id="rId50" Type="http://schemas.openxmlformats.org/officeDocument/2006/relationships/hyperlink" Target="https://podminky.urs.cz/item/CS_URS_2026_01/916131213" TargetMode="External" /><Relationship Id="rId51" Type="http://schemas.openxmlformats.org/officeDocument/2006/relationships/hyperlink" Target="https://podminky.urs.cz/item/CS_URS_2026_01/916231213" TargetMode="External" /><Relationship Id="rId52" Type="http://schemas.openxmlformats.org/officeDocument/2006/relationships/hyperlink" Target="https://podminky.urs.cz/item/CS_URS_2026_01/919732221" TargetMode="External" /><Relationship Id="rId53" Type="http://schemas.openxmlformats.org/officeDocument/2006/relationships/hyperlink" Target="https://podminky.urs.cz/item/CS_URS_2026_01/919735113" TargetMode="External" /><Relationship Id="rId54" Type="http://schemas.openxmlformats.org/officeDocument/2006/relationships/hyperlink" Target="https://podminky.urs.cz/item/CS_URS_2026_01/966006211" TargetMode="External" /><Relationship Id="rId55" Type="http://schemas.openxmlformats.org/officeDocument/2006/relationships/hyperlink" Target="https://podminky.urs.cz/item/CS_URS_2026_01/979054441" TargetMode="External" /><Relationship Id="rId56" Type="http://schemas.openxmlformats.org/officeDocument/2006/relationships/hyperlink" Target="https://podminky.urs.cz/item/CS_URS_2026_01/997211511" TargetMode="External" /><Relationship Id="rId57" Type="http://schemas.openxmlformats.org/officeDocument/2006/relationships/hyperlink" Target="https://podminky.urs.cz/item/CS_URS_2026_01/997211519" TargetMode="External" /><Relationship Id="rId58" Type="http://schemas.openxmlformats.org/officeDocument/2006/relationships/hyperlink" Target="https://podminky.urs.cz/item/CS_URS_2026_01/997221861" TargetMode="External" /><Relationship Id="rId59" Type="http://schemas.openxmlformats.org/officeDocument/2006/relationships/hyperlink" Target="https://podminky.urs.cz/item/CS_URS_2026_01/997221873" TargetMode="External" /><Relationship Id="rId60" Type="http://schemas.openxmlformats.org/officeDocument/2006/relationships/hyperlink" Target="https://podminky.urs.cz/item/CS_URS_2026_01/997221875" TargetMode="External" /><Relationship Id="rId61" Type="http://schemas.openxmlformats.org/officeDocument/2006/relationships/hyperlink" Target="https://podminky.urs.cz/item/CS_URS_2026_01/998223011" TargetMode="External" /><Relationship Id="rId6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012164000" TargetMode="External" /><Relationship Id="rId2" Type="http://schemas.openxmlformats.org/officeDocument/2006/relationships/hyperlink" Target="https://podminky.urs.cz/item/CS_URS_2026_01/012344000" TargetMode="External" /><Relationship Id="rId3" Type="http://schemas.openxmlformats.org/officeDocument/2006/relationships/hyperlink" Target="https://podminky.urs.cz/item/CS_URS_2026_01/012414000" TargetMode="External" /><Relationship Id="rId4" Type="http://schemas.openxmlformats.org/officeDocument/2006/relationships/hyperlink" Target="https://podminky.urs.cz/item/CS_URS_2026_01/012444000" TargetMode="External" /><Relationship Id="rId5" Type="http://schemas.openxmlformats.org/officeDocument/2006/relationships/hyperlink" Target="https://podminky.urs.cz/item/CS_URS_2026_01/043134000" TargetMode="External" /><Relationship Id="rId6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032-25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Břeclav - ul. Veslařská, komunikace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Břeclav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14. 1. 2026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Břeclav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Bořek Zvědělík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Ing. Bořek Zvědělík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19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101 - Komunikace'!J30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'SO 101 - Komunikace'!P124</f>
        <v>0</v>
      </c>
      <c r="AV95" s="129">
        <f>'SO 101 - Komunikace'!J33</f>
        <v>0</v>
      </c>
      <c r="AW95" s="129">
        <f>'SO 101 - Komunikace'!J34</f>
        <v>0</v>
      </c>
      <c r="AX95" s="129">
        <f>'SO 101 - Komunikace'!J35</f>
        <v>0</v>
      </c>
      <c r="AY95" s="129">
        <f>'SO 101 - Komunikace'!J36</f>
        <v>0</v>
      </c>
      <c r="AZ95" s="129">
        <f>'SO 101 - Komunikace'!F33</f>
        <v>0</v>
      </c>
      <c r="BA95" s="129">
        <f>'SO 101 - Komunikace'!F34</f>
        <v>0</v>
      </c>
      <c r="BB95" s="129">
        <f>'SO 101 - Komunikace'!F35</f>
        <v>0</v>
      </c>
      <c r="BC95" s="129">
        <f>'SO 101 - Komunikace'!F36</f>
        <v>0</v>
      </c>
      <c r="BD95" s="131">
        <f>'SO 101 - Komunikace'!F37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19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102 - Vyvýšená křižovatka'!J30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'SO 102 - Vyvýšená křižovatka'!P124</f>
        <v>0</v>
      </c>
      <c r="AV96" s="129">
        <f>'SO 102 - Vyvýšená křižovatka'!J33</f>
        <v>0</v>
      </c>
      <c r="AW96" s="129">
        <f>'SO 102 - Vyvýšená křižovatka'!J34</f>
        <v>0</v>
      </c>
      <c r="AX96" s="129">
        <f>'SO 102 - Vyvýšená křižovatka'!J35</f>
        <v>0</v>
      </c>
      <c r="AY96" s="129">
        <f>'SO 102 - Vyvýšená křižovatka'!J36</f>
        <v>0</v>
      </c>
      <c r="AZ96" s="129">
        <f>'SO 102 - Vyvýšená křižovatka'!F33</f>
        <v>0</v>
      </c>
      <c r="BA96" s="129">
        <f>'SO 102 - Vyvýšená křižovatka'!F34</f>
        <v>0</v>
      </c>
      <c r="BB96" s="129">
        <f>'SO 102 - Vyvýšená křižovatka'!F35</f>
        <v>0</v>
      </c>
      <c r="BC96" s="129">
        <f>'SO 102 - Vyvýšená křižovatka'!F36</f>
        <v>0</v>
      </c>
      <c r="BD96" s="131">
        <f>'SO 102 - Vyvýšená křižovatka'!F37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19</v>
      </c>
      <c r="CM96" s="132" t="s">
        <v>87</v>
      </c>
    </row>
    <row r="97" s="7" customFormat="1" ht="16.5" customHeight="1">
      <c r="A97" s="120" t="s">
        <v>81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'VRN - Vedlejší rozpočtové...'!J30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84</v>
      </c>
      <c r="AR97" s="127"/>
      <c r="AS97" s="133">
        <v>0</v>
      </c>
      <c r="AT97" s="134">
        <f>ROUND(SUM(AV97:AW97),2)</f>
        <v>0</v>
      </c>
      <c r="AU97" s="135">
        <f>'VRN - Vedlejší rozpočtové...'!P120</f>
        <v>0</v>
      </c>
      <c r="AV97" s="134">
        <f>'VRN - Vedlejší rozpočtové...'!J33</f>
        <v>0</v>
      </c>
      <c r="AW97" s="134">
        <f>'VRN - Vedlejší rozpočtové...'!J34</f>
        <v>0</v>
      </c>
      <c r="AX97" s="134">
        <f>'VRN - Vedlejší rozpočtové...'!J35</f>
        <v>0</v>
      </c>
      <c r="AY97" s="134">
        <f>'VRN - Vedlejší rozpočtové...'!J36</f>
        <v>0</v>
      </c>
      <c r="AZ97" s="134">
        <f>'VRN - Vedlejší rozpočtové...'!F33</f>
        <v>0</v>
      </c>
      <c r="BA97" s="134">
        <f>'VRN - Vedlejší rozpočtové...'!F34</f>
        <v>0</v>
      </c>
      <c r="BB97" s="134">
        <f>'VRN - Vedlejší rozpočtové...'!F35</f>
        <v>0</v>
      </c>
      <c r="BC97" s="134">
        <f>'VRN - Vedlejší rozpočtové...'!F36</f>
        <v>0</v>
      </c>
      <c r="BD97" s="136">
        <f>'VRN - Vedlejší rozpočtové...'!F37</f>
        <v>0</v>
      </c>
      <c r="BE97" s="7"/>
      <c r="BT97" s="132" t="s">
        <v>85</v>
      </c>
      <c r="BV97" s="132" t="s">
        <v>79</v>
      </c>
      <c r="BW97" s="132" t="s">
        <v>93</v>
      </c>
      <c r="BX97" s="132" t="s">
        <v>5</v>
      </c>
      <c r="CL97" s="132" t="s">
        <v>94</v>
      </c>
      <c r="CM97" s="132" t="s">
        <v>87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4shEcbFX+INDJIe3riwzUFiCkfBNea36icviyCYZGvqKrjOjF0IHDcm+5+oVXTOdrylazgEfIFhw+9G80l1RTw==" hashValue="lGsOSXFfFWtbz2Fsko5CZ/n1LqTcrDEapCshgG7hTIolfCqO7zlEqQXTrhRIA4Q+594JWD0pUtXC+HK75JN+KA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101 - Komunikace'!C2" display="/"/>
    <hyperlink ref="A96" location="'SO 102 - Vyvýšená křižovatka'!C2" display="/"/>
    <hyperlink ref="A97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ul. Veslařská, komunikace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97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14. 1. 2026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ROUND((SUM(BE124:BE362)),  2)</f>
        <v>0</v>
      </c>
      <c r="G33" s="39"/>
      <c r="H33" s="39"/>
      <c r="I33" s="156">
        <v>0.20999999999999999</v>
      </c>
      <c r="J33" s="155">
        <f>ROUND(((SUM(BE124:BE362))*I33),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43</v>
      </c>
      <c r="F34" s="155">
        <f>ROUND((SUM(BF124:BF362)),  2)</f>
        <v>0</v>
      </c>
      <c r="G34" s="39"/>
      <c r="H34" s="39"/>
      <c r="I34" s="156">
        <v>0.12</v>
      </c>
      <c r="J34" s="155">
        <f>ROUND(((SUM(BF124:BF362))*I34),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ROUND((SUM(BG124:BG362)),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ROUND((SUM(BH124:BH362)),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ROUND((SUM(BI124:BI362)),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ul. Veslařská, komunikace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101 - Komunikace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14. 1. 2026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hidden="1" s="9" customFormat="1" ht="24.96" customHeight="1">
      <c r="A97" s="9"/>
      <c r="B97" s="180"/>
      <c r="C97" s="181"/>
      <c r="D97" s="182" t="s">
        <v>103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104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105</v>
      </c>
      <c r="E99" s="189"/>
      <c r="F99" s="189"/>
      <c r="G99" s="189"/>
      <c r="H99" s="189"/>
      <c r="I99" s="189"/>
      <c r="J99" s="190">
        <f>J199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106</v>
      </c>
      <c r="E100" s="189"/>
      <c r="F100" s="189"/>
      <c r="G100" s="189"/>
      <c r="H100" s="189"/>
      <c r="I100" s="189"/>
      <c r="J100" s="190">
        <f>J204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107</v>
      </c>
      <c r="E101" s="189"/>
      <c r="F101" s="189"/>
      <c r="G101" s="189"/>
      <c r="H101" s="189"/>
      <c r="I101" s="189"/>
      <c r="J101" s="190">
        <f>J237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108</v>
      </c>
      <c r="E102" s="189"/>
      <c r="F102" s="189"/>
      <c r="G102" s="189"/>
      <c r="H102" s="189"/>
      <c r="I102" s="189"/>
      <c r="J102" s="190">
        <f>J299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109</v>
      </c>
      <c r="E103" s="189"/>
      <c r="F103" s="189"/>
      <c r="G103" s="189"/>
      <c r="H103" s="189"/>
      <c r="I103" s="189"/>
      <c r="J103" s="190">
        <f>J326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110</v>
      </c>
      <c r="E104" s="189"/>
      <c r="F104" s="189"/>
      <c r="G104" s="189"/>
      <c r="H104" s="189"/>
      <c r="I104" s="189"/>
      <c r="J104" s="190">
        <f>J359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hidden="1"/>
    <row r="108" hidden="1"/>
    <row r="109" hidden="1"/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111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Břeclav - ul. Veslařská, komunikace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 101 - Komunikace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22</v>
      </c>
      <c r="D118" s="41"/>
      <c r="E118" s="41"/>
      <c r="F118" s="28" t="str">
        <f>F12</f>
        <v>Břeclav</v>
      </c>
      <c r="G118" s="41"/>
      <c r="H118" s="41"/>
      <c r="I118" s="33" t="s">
        <v>24</v>
      </c>
      <c r="J118" s="80" t="str">
        <f>IF(J12="","",J12)</f>
        <v>14. 1. 2026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26</v>
      </c>
      <c r="D120" s="41"/>
      <c r="E120" s="41"/>
      <c r="F120" s="28" t="str">
        <f>E15</f>
        <v>Město Břeclav</v>
      </c>
      <c r="G120" s="41"/>
      <c r="H120" s="41"/>
      <c r="I120" s="33" t="s">
        <v>32</v>
      </c>
      <c r="J120" s="37" t="str">
        <f>E21</f>
        <v>Ing. Bořek Zvědělík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33" t="s">
        <v>35</v>
      </c>
      <c r="J121" s="37" t="str">
        <f>E24</f>
        <v>Ing. Bořek Zvědělík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112</v>
      </c>
      <c r="D123" s="195" t="s">
        <v>62</v>
      </c>
      <c r="E123" s="195" t="s">
        <v>58</v>
      </c>
      <c r="F123" s="195" t="s">
        <v>59</v>
      </c>
      <c r="G123" s="195" t="s">
        <v>113</v>
      </c>
      <c r="H123" s="195" t="s">
        <v>114</v>
      </c>
      <c r="I123" s="195" t="s">
        <v>115</v>
      </c>
      <c r="J123" s="195" t="s">
        <v>100</v>
      </c>
      <c r="K123" s="196" t="s">
        <v>116</v>
      </c>
      <c r="L123" s="197"/>
      <c r="M123" s="101" t="s">
        <v>1</v>
      </c>
      <c r="N123" s="102" t="s">
        <v>41</v>
      </c>
      <c r="O123" s="102" t="s">
        <v>117</v>
      </c>
      <c r="P123" s="102" t="s">
        <v>118</v>
      </c>
      <c r="Q123" s="102" t="s">
        <v>119</v>
      </c>
      <c r="R123" s="102" t="s">
        <v>120</v>
      </c>
      <c r="S123" s="102" t="s">
        <v>121</v>
      </c>
      <c r="T123" s="103" t="s">
        <v>122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123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</f>
        <v>0</v>
      </c>
      <c r="Q124" s="105"/>
      <c r="R124" s="200">
        <f>R125</f>
        <v>295.79849039999999</v>
      </c>
      <c r="S124" s="105"/>
      <c r="T124" s="201">
        <f>T125</f>
        <v>1566.21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76</v>
      </c>
      <c r="AU124" s="18" t="s">
        <v>102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76</v>
      </c>
      <c r="E125" s="206" t="s">
        <v>124</v>
      </c>
      <c r="F125" s="206" t="s">
        <v>125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P126+P199+P204+P237+P299+P326+P359</f>
        <v>0</v>
      </c>
      <c r="Q125" s="211"/>
      <c r="R125" s="212">
        <f>R126+R199+R204+R237+R299+R326+R359</f>
        <v>295.79849039999999</v>
      </c>
      <c r="S125" s="211"/>
      <c r="T125" s="213">
        <f>T126+T199+T204+T237+T299+T326+T359</f>
        <v>1566.21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85</v>
      </c>
      <c r="AT125" s="215" t="s">
        <v>76</v>
      </c>
      <c r="AU125" s="215" t="s">
        <v>77</v>
      </c>
      <c r="AY125" s="214" t="s">
        <v>126</v>
      </c>
      <c r="BK125" s="216">
        <f>BK126+BK199+BK204+BK237+BK299+BK326+BK359</f>
        <v>0</v>
      </c>
    </row>
    <row r="126" s="12" customFormat="1" ht="22.8" customHeight="1">
      <c r="A126" s="12"/>
      <c r="B126" s="203"/>
      <c r="C126" s="204"/>
      <c r="D126" s="205" t="s">
        <v>76</v>
      </c>
      <c r="E126" s="217" t="s">
        <v>85</v>
      </c>
      <c r="F126" s="217" t="s">
        <v>127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SUM(P127:P198)</f>
        <v>0</v>
      </c>
      <c r="Q126" s="211"/>
      <c r="R126" s="212">
        <f>SUM(R127:R198)</f>
        <v>208.93940000000001</v>
      </c>
      <c r="S126" s="211"/>
      <c r="T126" s="213">
        <f>SUM(T127:T198)</f>
        <v>1558.75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85</v>
      </c>
      <c r="AT126" s="215" t="s">
        <v>76</v>
      </c>
      <c r="AU126" s="215" t="s">
        <v>85</v>
      </c>
      <c r="AY126" s="214" t="s">
        <v>126</v>
      </c>
      <c r="BK126" s="216">
        <f>SUM(BK127:BK198)</f>
        <v>0</v>
      </c>
    </row>
    <row r="127" s="2" customFormat="1" ht="16.5" customHeight="1">
      <c r="A127" s="39"/>
      <c r="B127" s="40"/>
      <c r="C127" s="219" t="s">
        <v>85</v>
      </c>
      <c r="D127" s="219" t="s">
        <v>128</v>
      </c>
      <c r="E127" s="220" t="s">
        <v>129</v>
      </c>
      <c r="F127" s="221" t="s">
        <v>130</v>
      </c>
      <c r="G127" s="222" t="s">
        <v>131</v>
      </c>
      <c r="H127" s="223">
        <v>7</v>
      </c>
      <c r="I127" s="224"/>
      <c r="J127" s="225">
        <f>ROUND(I127*H127,2)</f>
        <v>0</v>
      </c>
      <c r="K127" s="221" t="s">
        <v>132</v>
      </c>
      <c r="L127" s="45"/>
      <c r="M127" s="226" t="s">
        <v>1</v>
      </c>
      <c r="N127" s="227" t="s">
        <v>42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0.26000000000000001</v>
      </c>
      <c r="T127" s="229">
        <f>S127*H127</f>
        <v>1.8200000000000001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133</v>
      </c>
      <c r="AT127" s="230" t="s">
        <v>128</v>
      </c>
      <c r="AU127" s="230" t="s">
        <v>87</v>
      </c>
      <c r="AY127" s="18" t="s">
        <v>126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85</v>
      </c>
      <c r="BK127" s="231">
        <f>ROUND(I127*H127,2)</f>
        <v>0</v>
      </c>
      <c r="BL127" s="18" t="s">
        <v>133</v>
      </c>
      <c r="BM127" s="230" t="s">
        <v>134</v>
      </c>
    </row>
    <row r="128" s="2" customFormat="1">
      <c r="A128" s="39"/>
      <c r="B128" s="40"/>
      <c r="C128" s="41"/>
      <c r="D128" s="232" t="s">
        <v>135</v>
      </c>
      <c r="E128" s="41"/>
      <c r="F128" s="233" t="s">
        <v>136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135</v>
      </c>
      <c r="AU128" s="18" t="s">
        <v>87</v>
      </c>
    </row>
    <row r="129" s="2" customFormat="1">
      <c r="A129" s="39"/>
      <c r="B129" s="40"/>
      <c r="C129" s="41"/>
      <c r="D129" s="237" t="s">
        <v>137</v>
      </c>
      <c r="E129" s="41"/>
      <c r="F129" s="238" t="s">
        <v>138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137</v>
      </c>
      <c r="AU129" s="18" t="s">
        <v>87</v>
      </c>
    </row>
    <row r="130" s="13" customFormat="1">
      <c r="A130" s="13"/>
      <c r="B130" s="239"/>
      <c r="C130" s="240"/>
      <c r="D130" s="232" t="s">
        <v>139</v>
      </c>
      <c r="E130" s="241" t="s">
        <v>1</v>
      </c>
      <c r="F130" s="242" t="s">
        <v>140</v>
      </c>
      <c r="G130" s="240"/>
      <c r="H130" s="243">
        <v>7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139</v>
      </c>
      <c r="AU130" s="249" t="s">
        <v>87</v>
      </c>
      <c r="AV130" s="13" t="s">
        <v>87</v>
      </c>
      <c r="AW130" s="13" t="s">
        <v>34</v>
      </c>
      <c r="AX130" s="13" t="s">
        <v>85</v>
      </c>
      <c r="AY130" s="249" t="s">
        <v>126</v>
      </c>
    </row>
    <row r="131" s="2" customFormat="1" ht="16.5" customHeight="1">
      <c r="A131" s="39"/>
      <c r="B131" s="40"/>
      <c r="C131" s="219" t="s">
        <v>87</v>
      </c>
      <c r="D131" s="219" t="s">
        <v>128</v>
      </c>
      <c r="E131" s="220" t="s">
        <v>141</v>
      </c>
      <c r="F131" s="221" t="s">
        <v>142</v>
      </c>
      <c r="G131" s="222" t="s">
        <v>131</v>
      </c>
      <c r="H131" s="223">
        <v>1485</v>
      </c>
      <c r="I131" s="224"/>
      <c r="J131" s="225">
        <f>ROUND(I131*H131,2)</f>
        <v>0</v>
      </c>
      <c r="K131" s="221" t="s">
        <v>132</v>
      </c>
      <c r="L131" s="45"/>
      <c r="M131" s="226" t="s">
        <v>1</v>
      </c>
      <c r="N131" s="227" t="s">
        <v>42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0.57999999999999996</v>
      </c>
      <c r="T131" s="229">
        <f>S131*H131</f>
        <v>861.29999999999995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133</v>
      </c>
      <c r="AT131" s="230" t="s">
        <v>128</v>
      </c>
      <c r="AU131" s="230" t="s">
        <v>87</v>
      </c>
      <c r="AY131" s="18" t="s">
        <v>126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85</v>
      </c>
      <c r="BK131" s="231">
        <f>ROUND(I131*H131,2)</f>
        <v>0</v>
      </c>
      <c r="BL131" s="18" t="s">
        <v>133</v>
      </c>
      <c r="BM131" s="230" t="s">
        <v>143</v>
      </c>
    </row>
    <row r="132" s="2" customFormat="1">
      <c r="A132" s="39"/>
      <c r="B132" s="40"/>
      <c r="C132" s="41"/>
      <c r="D132" s="232" t="s">
        <v>135</v>
      </c>
      <c r="E132" s="41"/>
      <c r="F132" s="233" t="s">
        <v>144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135</v>
      </c>
      <c r="AU132" s="18" t="s">
        <v>87</v>
      </c>
    </row>
    <row r="133" s="2" customFormat="1">
      <c r="A133" s="39"/>
      <c r="B133" s="40"/>
      <c r="C133" s="41"/>
      <c r="D133" s="237" t="s">
        <v>137</v>
      </c>
      <c r="E133" s="41"/>
      <c r="F133" s="238" t="s">
        <v>145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137</v>
      </c>
      <c r="AU133" s="18" t="s">
        <v>87</v>
      </c>
    </row>
    <row r="134" s="13" customFormat="1">
      <c r="A134" s="13"/>
      <c r="B134" s="239"/>
      <c r="C134" s="240"/>
      <c r="D134" s="232" t="s">
        <v>139</v>
      </c>
      <c r="E134" s="241" t="s">
        <v>1</v>
      </c>
      <c r="F134" s="242" t="s">
        <v>146</v>
      </c>
      <c r="G134" s="240"/>
      <c r="H134" s="243">
        <v>1485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139</v>
      </c>
      <c r="AU134" s="249" t="s">
        <v>87</v>
      </c>
      <c r="AV134" s="13" t="s">
        <v>87</v>
      </c>
      <c r="AW134" s="13" t="s">
        <v>34</v>
      </c>
      <c r="AX134" s="13" t="s">
        <v>85</v>
      </c>
      <c r="AY134" s="249" t="s">
        <v>126</v>
      </c>
    </row>
    <row r="135" s="2" customFormat="1" ht="16.5" customHeight="1">
      <c r="A135" s="39"/>
      <c r="B135" s="40"/>
      <c r="C135" s="219" t="s">
        <v>147</v>
      </c>
      <c r="D135" s="219" t="s">
        <v>128</v>
      </c>
      <c r="E135" s="220" t="s">
        <v>148</v>
      </c>
      <c r="F135" s="221" t="s">
        <v>149</v>
      </c>
      <c r="G135" s="222" t="s">
        <v>131</v>
      </c>
      <c r="H135" s="223">
        <v>1485</v>
      </c>
      <c r="I135" s="224"/>
      <c r="J135" s="225">
        <f>ROUND(I135*H135,2)</f>
        <v>0</v>
      </c>
      <c r="K135" s="221" t="s">
        <v>132</v>
      </c>
      <c r="L135" s="45"/>
      <c r="M135" s="226" t="s">
        <v>1</v>
      </c>
      <c r="N135" s="227" t="s">
        <v>42</v>
      </c>
      <c r="O135" s="92"/>
      <c r="P135" s="228">
        <f>O135*H135</f>
        <v>0</v>
      </c>
      <c r="Q135" s="228">
        <v>1.0000000000000001E-05</v>
      </c>
      <c r="R135" s="228">
        <f>Q135*H135</f>
        <v>0.01485</v>
      </c>
      <c r="S135" s="228">
        <v>0.11500000000000001</v>
      </c>
      <c r="T135" s="229">
        <f>S135*H135</f>
        <v>170.77500000000001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133</v>
      </c>
      <c r="AT135" s="230" t="s">
        <v>128</v>
      </c>
      <c r="AU135" s="230" t="s">
        <v>87</v>
      </c>
      <c r="AY135" s="18" t="s">
        <v>126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85</v>
      </c>
      <c r="BK135" s="231">
        <f>ROUND(I135*H135,2)</f>
        <v>0</v>
      </c>
      <c r="BL135" s="18" t="s">
        <v>133</v>
      </c>
      <c r="BM135" s="230" t="s">
        <v>150</v>
      </c>
    </row>
    <row r="136" s="2" customFormat="1">
      <c r="A136" s="39"/>
      <c r="B136" s="40"/>
      <c r="C136" s="41"/>
      <c r="D136" s="232" t="s">
        <v>135</v>
      </c>
      <c r="E136" s="41"/>
      <c r="F136" s="233" t="s">
        <v>151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135</v>
      </c>
      <c r="AU136" s="18" t="s">
        <v>87</v>
      </c>
    </row>
    <row r="137" s="2" customFormat="1">
      <c r="A137" s="39"/>
      <c r="B137" s="40"/>
      <c r="C137" s="41"/>
      <c r="D137" s="237" t="s">
        <v>137</v>
      </c>
      <c r="E137" s="41"/>
      <c r="F137" s="238" t="s">
        <v>152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137</v>
      </c>
      <c r="AU137" s="18" t="s">
        <v>87</v>
      </c>
    </row>
    <row r="138" s="13" customFormat="1">
      <c r="A138" s="13"/>
      <c r="B138" s="239"/>
      <c r="C138" s="240"/>
      <c r="D138" s="232" t="s">
        <v>139</v>
      </c>
      <c r="E138" s="241" t="s">
        <v>1</v>
      </c>
      <c r="F138" s="242" t="s">
        <v>153</v>
      </c>
      <c r="G138" s="240"/>
      <c r="H138" s="243">
        <v>1485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139</v>
      </c>
      <c r="AU138" s="249" t="s">
        <v>87</v>
      </c>
      <c r="AV138" s="13" t="s">
        <v>87</v>
      </c>
      <c r="AW138" s="13" t="s">
        <v>34</v>
      </c>
      <c r="AX138" s="13" t="s">
        <v>85</v>
      </c>
      <c r="AY138" s="249" t="s">
        <v>126</v>
      </c>
    </row>
    <row r="139" s="2" customFormat="1" ht="16.5" customHeight="1">
      <c r="A139" s="39"/>
      <c r="B139" s="40"/>
      <c r="C139" s="219" t="s">
        <v>133</v>
      </c>
      <c r="D139" s="219" t="s">
        <v>128</v>
      </c>
      <c r="E139" s="220" t="s">
        <v>154</v>
      </c>
      <c r="F139" s="221" t="s">
        <v>155</v>
      </c>
      <c r="G139" s="222" t="s">
        <v>131</v>
      </c>
      <c r="H139" s="223">
        <v>1485</v>
      </c>
      <c r="I139" s="224"/>
      <c r="J139" s="225">
        <f>ROUND(I139*H139,2)</f>
        <v>0</v>
      </c>
      <c r="K139" s="221" t="s">
        <v>132</v>
      </c>
      <c r="L139" s="45"/>
      <c r="M139" s="226" t="s">
        <v>1</v>
      </c>
      <c r="N139" s="227" t="s">
        <v>42</v>
      </c>
      <c r="O139" s="92"/>
      <c r="P139" s="228">
        <f>O139*H139</f>
        <v>0</v>
      </c>
      <c r="Q139" s="228">
        <v>3.0000000000000001E-05</v>
      </c>
      <c r="R139" s="228">
        <f>Q139*H139</f>
        <v>0.044549999999999999</v>
      </c>
      <c r="S139" s="228">
        <v>0.23000000000000001</v>
      </c>
      <c r="T139" s="229">
        <f>S139*H139</f>
        <v>341.55000000000001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133</v>
      </c>
      <c r="AT139" s="230" t="s">
        <v>128</v>
      </c>
      <c r="AU139" s="230" t="s">
        <v>87</v>
      </c>
      <c r="AY139" s="18" t="s">
        <v>126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85</v>
      </c>
      <c r="BK139" s="231">
        <f>ROUND(I139*H139,2)</f>
        <v>0</v>
      </c>
      <c r="BL139" s="18" t="s">
        <v>133</v>
      </c>
      <c r="BM139" s="230" t="s">
        <v>156</v>
      </c>
    </row>
    <row r="140" s="2" customFormat="1">
      <c r="A140" s="39"/>
      <c r="B140" s="40"/>
      <c r="C140" s="41"/>
      <c r="D140" s="232" t="s">
        <v>135</v>
      </c>
      <c r="E140" s="41"/>
      <c r="F140" s="233" t="s">
        <v>157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135</v>
      </c>
      <c r="AU140" s="18" t="s">
        <v>87</v>
      </c>
    </row>
    <row r="141" s="2" customFormat="1">
      <c r="A141" s="39"/>
      <c r="B141" s="40"/>
      <c r="C141" s="41"/>
      <c r="D141" s="237" t="s">
        <v>137</v>
      </c>
      <c r="E141" s="41"/>
      <c r="F141" s="238" t="s">
        <v>158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137</v>
      </c>
      <c r="AU141" s="18" t="s">
        <v>87</v>
      </c>
    </row>
    <row r="142" s="13" customFormat="1">
      <c r="A142" s="13"/>
      <c r="B142" s="239"/>
      <c r="C142" s="240"/>
      <c r="D142" s="232" t="s">
        <v>139</v>
      </c>
      <c r="E142" s="241" t="s">
        <v>1</v>
      </c>
      <c r="F142" s="242" t="s">
        <v>159</v>
      </c>
      <c r="G142" s="240"/>
      <c r="H142" s="243">
        <v>1485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139</v>
      </c>
      <c r="AU142" s="249" t="s">
        <v>87</v>
      </c>
      <c r="AV142" s="13" t="s">
        <v>87</v>
      </c>
      <c r="AW142" s="13" t="s">
        <v>34</v>
      </c>
      <c r="AX142" s="13" t="s">
        <v>85</v>
      </c>
      <c r="AY142" s="249" t="s">
        <v>126</v>
      </c>
    </row>
    <row r="143" s="2" customFormat="1" ht="16.5" customHeight="1">
      <c r="A143" s="39"/>
      <c r="B143" s="40"/>
      <c r="C143" s="219" t="s">
        <v>160</v>
      </c>
      <c r="D143" s="219" t="s">
        <v>128</v>
      </c>
      <c r="E143" s="220" t="s">
        <v>161</v>
      </c>
      <c r="F143" s="221" t="s">
        <v>162</v>
      </c>
      <c r="G143" s="222" t="s">
        <v>163</v>
      </c>
      <c r="H143" s="223">
        <v>14</v>
      </c>
      <c r="I143" s="224"/>
      <c r="J143" s="225">
        <f>ROUND(I143*H143,2)</f>
        <v>0</v>
      </c>
      <c r="K143" s="221" t="s">
        <v>132</v>
      </c>
      <c r="L143" s="45"/>
      <c r="M143" s="226" t="s">
        <v>1</v>
      </c>
      <c r="N143" s="227" t="s">
        <v>42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0.20499999999999999</v>
      </c>
      <c r="T143" s="229">
        <f>S143*H143</f>
        <v>2.8699999999999997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133</v>
      </c>
      <c r="AT143" s="230" t="s">
        <v>128</v>
      </c>
      <c r="AU143" s="230" t="s">
        <v>87</v>
      </c>
      <c r="AY143" s="18" t="s">
        <v>126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85</v>
      </c>
      <c r="BK143" s="231">
        <f>ROUND(I143*H143,2)</f>
        <v>0</v>
      </c>
      <c r="BL143" s="18" t="s">
        <v>133</v>
      </c>
      <c r="BM143" s="230" t="s">
        <v>164</v>
      </c>
    </row>
    <row r="144" s="2" customFormat="1">
      <c r="A144" s="39"/>
      <c r="B144" s="40"/>
      <c r="C144" s="41"/>
      <c r="D144" s="232" t="s">
        <v>135</v>
      </c>
      <c r="E144" s="41"/>
      <c r="F144" s="233" t="s">
        <v>165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135</v>
      </c>
      <c r="AU144" s="18" t="s">
        <v>87</v>
      </c>
    </row>
    <row r="145" s="2" customFormat="1">
      <c r="A145" s="39"/>
      <c r="B145" s="40"/>
      <c r="C145" s="41"/>
      <c r="D145" s="237" t="s">
        <v>137</v>
      </c>
      <c r="E145" s="41"/>
      <c r="F145" s="238" t="s">
        <v>166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137</v>
      </c>
      <c r="AU145" s="18" t="s">
        <v>87</v>
      </c>
    </row>
    <row r="146" s="13" customFormat="1">
      <c r="A146" s="13"/>
      <c r="B146" s="239"/>
      <c r="C146" s="240"/>
      <c r="D146" s="232" t="s">
        <v>139</v>
      </c>
      <c r="E146" s="241" t="s">
        <v>1</v>
      </c>
      <c r="F146" s="242" t="s">
        <v>167</v>
      </c>
      <c r="G146" s="240"/>
      <c r="H146" s="243">
        <v>14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139</v>
      </c>
      <c r="AU146" s="249" t="s">
        <v>87</v>
      </c>
      <c r="AV146" s="13" t="s">
        <v>87</v>
      </c>
      <c r="AW146" s="13" t="s">
        <v>34</v>
      </c>
      <c r="AX146" s="13" t="s">
        <v>85</v>
      </c>
      <c r="AY146" s="249" t="s">
        <v>126</v>
      </c>
    </row>
    <row r="147" s="2" customFormat="1" ht="16.5" customHeight="1">
      <c r="A147" s="39"/>
      <c r="B147" s="40"/>
      <c r="C147" s="219" t="s">
        <v>168</v>
      </c>
      <c r="D147" s="219" t="s">
        <v>128</v>
      </c>
      <c r="E147" s="220" t="s">
        <v>169</v>
      </c>
      <c r="F147" s="221" t="s">
        <v>170</v>
      </c>
      <c r="G147" s="222" t="s">
        <v>163</v>
      </c>
      <c r="H147" s="223">
        <v>1569</v>
      </c>
      <c r="I147" s="224"/>
      <c r="J147" s="225">
        <f>ROUND(I147*H147,2)</f>
        <v>0</v>
      </c>
      <c r="K147" s="221" t="s">
        <v>132</v>
      </c>
      <c r="L147" s="45"/>
      <c r="M147" s="226" t="s">
        <v>1</v>
      </c>
      <c r="N147" s="227" t="s">
        <v>42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0.11500000000000001</v>
      </c>
      <c r="T147" s="229">
        <f>S147*H147</f>
        <v>180.435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133</v>
      </c>
      <c r="AT147" s="230" t="s">
        <v>128</v>
      </c>
      <c r="AU147" s="230" t="s">
        <v>87</v>
      </c>
      <c r="AY147" s="18" t="s">
        <v>126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85</v>
      </c>
      <c r="BK147" s="231">
        <f>ROUND(I147*H147,2)</f>
        <v>0</v>
      </c>
      <c r="BL147" s="18" t="s">
        <v>133</v>
      </c>
      <c r="BM147" s="230" t="s">
        <v>171</v>
      </c>
    </row>
    <row r="148" s="2" customFormat="1">
      <c r="A148" s="39"/>
      <c r="B148" s="40"/>
      <c r="C148" s="41"/>
      <c r="D148" s="232" t="s">
        <v>135</v>
      </c>
      <c r="E148" s="41"/>
      <c r="F148" s="233" t="s">
        <v>172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135</v>
      </c>
      <c r="AU148" s="18" t="s">
        <v>87</v>
      </c>
    </row>
    <row r="149" s="2" customFormat="1">
      <c r="A149" s="39"/>
      <c r="B149" s="40"/>
      <c r="C149" s="41"/>
      <c r="D149" s="237" t="s">
        <v>137</v>
      </c>
      <c r="E149" s="41"/>
      <c r="F149" s="238" t="s">
        <v>173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137</v>
      </c>
      <c r="AU149" s="18" t="s">
        <v>87</v>
      </c>
    </row>
    <row r="150" s="13" customFormat="1">
      <c r="A150" s="13"/>
      <c r="B150" s="239"/>
      <c r="C150" s="240"/>
      <c r="D150" s="232" t="s">
        <v>139</v>
      </c>
      <c r="E150" s="241" t="s">
        <v>1</v>
      </c>
      <c r="F150" s="242" t="s">
        <v>174</v>
      </c>
      <c r="G150" s="240"/>
      <c r="H150" s="243">
        <v>1569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139</v>
      </c>
      <c r="AU150" s="249" t="s">
        <v>87</v>
      </c>
      <c r="AV150" s="13" t="s">
        <v>87</v>
      </c>
      <c r="AW150" s="13" t="s">
        <v>34</v>
      </c>
      <c r="AX150" s="13" t="s">
        <v>85</v>
      </c>
      <c r="AY150" s="249" t="s">
        <v>126</v>
      </c>
    </row>
    <row r="151" s="2" customFormat="1" ht="21.75" customHeight="1">
      <c r="A151" s="39"/>
      <c r="B151" s="40"/>
      <c r="C151" s="219" t="s">
        <v>175</v>
      </c>
      <c r="D151" s="219" t="s">
        <v>128</v>
      </c>
      <c r="E151" s="220" t="s">
        <v>176</v>
      </c>
      <c r="F151" s="221" t="s">
        <v>177</v>
      </c>
      <c r="G151" s="222" t="s">
        <v>178</v>
      </c>
      <c r="H151" s="223">
        <v>371.25</v>
      </c>
      <c r="I151" s="224"/>
      <c r="J151" s="225">
        <f>ROUND(I151*H151,2)</f>
        <v>0</v>
      </c>
      <c r="K151" s="221" t="s">
        <v>132</v>
      </c>
      <c r="L151" s="45"/>
      <c r="M151" s="226" t="s">
        <v>1</v>
      </c>
      <c r="N151" s="227" t="s">
        <v>42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133</v>
      </c>
      <c r="AT151" s="230" t="s">
        <v>128</v>
      </c>
      <c r="AU151" s="230" t="s">
        <v>87</v>
      </c>
      <c r="AY151" s="18" t="s">
        <v>126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85</v>
      </c>
      <c r="BK151" s="231">
        <f>ROUND(I151*H151,2)</f>
        <v>0</v>
      </c>
      <c r="BL151" s="18" t="s">
        <v>133</v>
      </c>
      <c r="BM151" s="230" t="s">
        <v>179</v>
      </c>
    </row>
    <row r="152" s="2" customFormat="1">
      <c r="A152" s="39"/>
      <c r="B152" s="40"/>
      <c r="C152" s="41"/>
      <c r="D152" s="232" t="s">
        <v>135</v>
      </c>
      <c r="E152" s="41"/>
      <c r="F152" s="233" t="s">
        <v>180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135</v>
      </c>
      <c r="AU152" s="18" t="s">
        <v>87</v>
      </c>
    </row>
    <row r="153" s="2" customFormat="1">
      <c r="A153" s="39"/>
      <c r="B153" s="40"/>
      <c r="C153" s="41"/>
      <c r="D153" s="237" t="s">
        <v>137</v>
      </c>
      <c r="E153" s="41"/>
      <c r="F153" s="238" t="s">
        <v>181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137</v>
      </c>
      <c r="AU153" s="18" t="s">
        <v>87</v>
      </c>
    </row>
    <row r="154" s="13" customFormat="1">
      <c r="A154" s="13"/>
      <c r="B154" s="239"/>
      <c r="C154" s="240"/>
      <c r="D154" s="232" t="s">
        <v>139</v>
      </c>
      <c r="E154" s="241" t="s">
        <v>1</v>
      </c>
      <c r="F154" s="242" t="s">
        <v>182</v>
      </c>
      <c r="G154" s="240"/>
      <c r="H154" s="243">
        <v>371.25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139</v>
      </c>
      <c r="AU154" s="249" t="s">
        <v>87</v>
      </c>
      <c r="AV154" s="13" t="s">
        <v>87</v>
      </c>
      <c r="AW154" s="13" t="s">
        <v>34</v>
      </c>
      <c r="AX154" s="13" t="s">
        <v>85</v>
      </c>
      <c r="AY154" s="249" t="s">
        <v>126</v>
      </c>
    </row>
    <row r="155" s="2" customFormat="1" ht="16.5" customHeight="1">
      <c r="A155" s="39"/>
      <c r="B155" s="40"/>
      <c r="C155" s="219" t="s">
        <v>183</v>
      </c>
      <c r="D155" s="219" t="s">
        <v>128</v>
      </c>
      <c r="E155" s="220" t="s">
        <v>184</v>
      </c>
      <c r="F155" s="221" t="s">
        <v>185</v>
      </c>
      <c r="G155" s="222" t="s">
        <v>178</v>
      </c>
      <c r="H155" s="223">
        <v>117.26000000000001</v>
      </c>
      <c r="I155" s="224"/>
      <c r="J155" s="225">
        <f>ROUND(I155*H155,2)</f>
        <v>0</v>
      </c>
      <c r="K155" s="221" t="s">
        <v>132</v>
      </c>
      <c r="L155" s="45"/>
      <c r="M155" s="226" t="s">
        <v>1</v>
      </c>
      <c r="N155" s="227" t="s">
        <v>42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133</v>
      </c>
      <c r="AT155" s="230" t="s">
        <v>128</v>
      </c>
      <c r="AU155" s="230" t="s">
        <v>87</v>
      </c>
      <c r="AY155" s="18" t="s">
        <v>126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85</v>
      </c>
      <c r="BK155" s="231">
        <f>ROUND(I155*H155,2)</f>
        <v>0</v>
      </c>
      <c r="BL155" s="18" t="s">
        <v>133</v>
      </c>
      <c r="BM155" s="230" t="s">
        <v>186</v>
      </c>
    </row>
    <row r="156" s="2" customFormat="1">
      <c r="A156" s="39"/>
      <c r="B156" s="40"/>
      <c r="C156" s="41"/>
      <c r="D156" s="232" t="s">
        <v>135</v>
      </c>
      <c r="E156" s="41"/>
      <c r="F156" s="233" t="s">
        <v>187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135</v>
      </c>
      <c r="AU156" s="18" t="s">
        <v>87</v>
      </c>
    </row>
    <row r="157" s="2" customFormat="1">
      <c r="A157" s="39"/>
      <c r="B157" s="40"/>
      <c r="C157" s="41"/>
      <c r="D157" s="237" t="s">
        <v>137</v>
      </c>
      <c r="E157" s="41"/>
      <c r="F157" s="238" t="s">
        <v>188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137</v>
      </c>
      <c r="AU157" s="18" t="s">
        <v>87</v>
      </c>
    </row>
    <row r="158" s="13" customFormat="1">
      <c r="A158" s="13"/>
      <c r="B158" s="239"/>
      <c r="C158" s="240"/>
      <c r="D158" s="232" t="s">
        <v>139</v>
      </c>
      <c r="E158" s="241" t="s">
        <v>1</v>
      </c>
      <c r="F158" s="242" t="s">
        <v>189</v>
      </c>
      <c r="G158" s="240"/>
      <c r="H158" s="243">
        <v>40.460000000000001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139</v>
      </c>
      <c r="AU158" s="249" t="s">
        <v>87</v>
      </c>
      <c r="AV158" s="13" t="s">
        <v>87</v>
      </c>
      <c r="AW158" s="13" t="s">
        <v>34</v>
      </c>
      <c r="AX158" s="13" t="s">
        <v>77</v>
      </c>
      <c r="AY158" s="249" t="s">
        <v>126</v>
      </c>
    </row>
    <row r="159" s="13" customFormat="1">
      <c r="A159" s="13"/>
      <c r="B159" s="239"/>
      <c r="C159" s="240"/>
      <c r="D159" s="232" t="s">
        <v>139</v>
      </c>
      <c r="E159" s="241" t="s">
        <v>1</v>
      </c>
      <c r="F159" s="242" t="s">
        <v>190</v>
      </c>
      <c r="G159" s="240"/>
      <c r="H159" s="243">
        <v>76.799999999999997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139</v>
      </c>
      <c r="AU159" s="249" t="s">
        <v>87</v>
      </c>
      <c r="AV159" s="13" t="s">
        <v>87</v>
      </c>
      <c r="AW159" s="13" t="s">
        <v>34</v>
      </c>
      <c r="AX159" s="13" t="s">
        <v>77</v>
      </c>
      <c r="AY159" s="249" t="s">
        <v>126</v>
      </c>
    </row>
    <row r="160" s="14" customFormat="1">
      <c r="A160" s="14"/>
      <c r="B160" s="250"/>
      <c r="C160" s="251"/>
      <c r="D160" s="232" t="s">
        <v>139</v>
      </c>
      <c r="E160" s="252" t="s">
        <v>1</v>
      </c>
      <c r="F160" s="253" t="s">
        <v>191</v>
      </c>
      <c r="G160" s="251"/>
      <c r="H160" s="254">
        <v>117.25999999999999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139</v>
      </c>
      <c r="AU160" s="260" t="s">
        <v>87</v>
      </c>
      <c r="AV160" s="14" t="s">
        <v>133</v>
      </c>
      <c r="AW160" s="14" t="s">
        <v>34</v>
      </c>
      <c r="AX160" s="14" t="s">
        <v>85</v>
      </c>
      <c r="AY160" s="260" t="s">
        <v>126</v>
      </c>
    </row>
    <row r="161" s="2" customFormat="1" ht="21.75" customHeight="1">
      <c r="A161" s="39"/>
      <c r="B161" s="40"/>
      <c r="C161" s="219" t="s">
        <v>192</v>
      </c>
      <c r="D161" s="219" t="s">
        <v>128</v>
      </c>
      <c r="E161" s="220" t="s">
        <v>193</v>
      </c>
      <c r="F161" s="221" t="s">
        <v>194</v>
      </c>
      <c r="G161" s="222" t="s">
        <v>178</v>
      </c>
      <c r="H161" s="223">
        <v>488.50999999999999</v>
      </c>
      <c r="I161" s="224"/>
      <c r="J161" s="225">
        <f>ROUND(I161*H161,2)</f>
        <v>0</v>
      </c>
      <c r="K161" s="221" t="s">
        <v>132</v>
      </c>
      <c r="L161" s="45"/>
      <c r="M161" s="226" t="s">
        <v>1</v>
      </c>
      <c r="N161" s="227" t="s">
        <v>42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133</v>
      </c>
      <c r="AT161" s="230" t="s">
        <v>128</v>
      </c>
      <c r="AU161" s="230" t="s">
        <v>87</v>
      </c>
      <c r="AY161" s="18" t="s">
        <v>126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85</v>
      </c>
      <c r="BK161" s="231">
        <f>ROUND(I161*H161,2)</f>
        <v>0</v>
      </c>
      <c r="BL161" s="18" t="s">
        <v>133</v>
      </c>
      <c r="BM161" s="230" t="s">
        <v>195</v>
      </c>
    </row>
    <row r="162" s="2" customFormat="1">
      <c r="A162" s="39"/>
      <c r="B162" s="40"/>
      <c r="C162" s="41"/>
      <c r="D162" s="232" t="s">
        <v>135</v>
      </c>
      <c r="E162" s="41"/>
      <c r="F162" s="233" t="s">
        <v>196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135</v>
      </c>
      <c r="AU162" s="18" t="s">
        <v>87</v>
      </c>
    </row>
    <row r="163" s="2" customFormat="1">
      <c r="A163" s="39"/>
      <c r="B163" s="40"/>
      <c r="C163" s="41"/>
      <c r="D163" s="237" t="s">
        <v>137</v>
      </c>
      <c r="E163" s="41"/>
      <c r="F163" s="238" t="s">
        <v>197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137</v>
      </c>
      <c r="AU163" s="18" t="s">
        <v>87</v>
      </c>
    </row>
    <row r="164" s="13" customFormat="1">
      <c r="A164" s="13"/>
      <c r="B164" s="239"/>
      <c r="C164" s="240"/>
      <c r="D164" s="232" t="s">
        <v>139</v>
      </c>
      <c r="E164" s="241" t="s">
        <v>1</v>
      </c>
      <c r="F164" s="242" t="s">
        <v>198</v>
      </c>
      <c r="G164" s="240"/>
      <c r="H164" s="243">
        <v>371.25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139</v>
      </c>
      <c r="AU164" s="249" t="s">
        <v>87</v>
      </c>
      <c r="AV164" s="13" t="s">
        <v>87</v>
      </c>
      <c r="AW164" s="13" t="s">
        <v>34</v>
      </c>
      <c r="AX164" s="13" t="s">
        <v>77</v>
      </c>
      <c r="AY164" s="249" t="s">
        <v>126</v>
      </c>
    </row>
    <row r="165" s="13" customFormat="1">
      <c r="A165" s="13"/>
      <c r="B165" s="239"/>
      <c r="C165" s="240"/>
      <c r="D165" s="232" t="s">
        <v>139</v>
      </c>
      <c r="E165" s="241" t="s">
        <v>1</v>
      </c>
      <c r="F165" s="242" t="s">
        <v>199</v>
      </c>
      <c r="G165" s="240"/>
      <c r="H165" s="243">
        <v>117.26000000000001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139</v>
      </c>
      <c r="AU165" s="249" t="s">
        <v>87</v>
      </c>
      <c r="AV165" s="13" t="s">
        <v>87</v>
      </c>
      <c r="AW165" s="13" t="s">
        <v>34</v>
      </c>
      <c r="AX165" s="13" t="s">
        <v>77</v>
      </c>
      <c r="AY165" s="249" t="s">
        <v>126</v>
      </c>
    </row>
    <row r="166" s="14" customFormat="1">
      <c r="A166" s="14"/>
      <c r="B166" s="250"/>
      <c r="C166" s="251"/>
      <c r="D166" s="232" t="s">
        <v>139</v>
      </c>
      <c r="E166" s="252" t="s">
        <v>1</v>
      </c>
      <c r="F166" s="253" t="s">
        <v>191</v>
      </c>
      <c r="G166" s="251"/>
      <c r="H166" s="254">
        <v>488.50999999999999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0" t="s">
        <v>139</v>
      </c>
      <c r="AU166" s="260" t="s">
        <v>87</v>
      </c>
      <c r="AV166" s="14" t="s">
        <v>133</v>
      </c>
      <c r="AW166" s="14" t="s">
        <v>34</v>
      </c>
      <c r="AX166" s="14" t="s">
        <v>85</v>
      </c>
      <c r="AY166" s="260" t="s">
        <v>126</v>
      </c>
    </row>
    <row r="167" s="2" customFormat="1" ht="16.5" customHeight="1">
      <c r="A167" s="39"/>
      <c r="B167" s="40"/>
      <c r="C167" s="219" t="s">
        <v>200</v>
      </c>
      <c r="D167" s="219" t="s">
        <v>128</v>
      </c>
      <c r="E167" s="220" t="s">
        <v>201</v>
      </c>
      <c r="F167" s="221" t="s">
        <v>202</v>
      </c>
      <c r="G167" s="222" t="s">
        <v>203</v>
      </c>
      <c r="H167" s="223">
        <v>879.31799999999998</v>
      </c>
      <c r="I167" s="224"/>
      <c r="J167" s="225">
        <f>ROUND(I167*H167,2)</f>
        <v>0</v>
      </c>
      <c r="K167" s="221" t="s">
        <v>132</v>
      </c>
      <c r="L167" s="45"/>
      <c r="M167" s="226" t="s">
        <v>1</v>
      </c>
      <c r="N167" s="227" t="s">
        <v>42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133</v>
      </c>
      <c r="AT167" s="230" t="s">
        <v>128</v>
      </c>
      <c r="AU167" s="230" t="s">
        <v>87</v>
      </c>
      <c r="AY167" s="18" t="s">
        <v>126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85</v>
      </c>
      <c r="BK167" s="231">
        <f>ROUND(I167*H167,2)</f>
        <v>0</v>
      </c>
      <c r="BL167" s="18" t="s">
        <v>133</v>
      </c>
      <c r="BM167" s="230" t="s">
        <v>204</v>
      </c>
    </row>
    <row r="168" s="2" customFormat="1">
      <c r="A168" s="39"/>
      <c r="B168" s="40"/>
      <c r="C168" s="41"/>
      <c r="D168" s="232" t="s">
        <v>135</v>
      </c>
      <c r="E168" s="41"/>
      <c r="F168" s="233" t="s">
        <v>205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135</v>
      </c>
      <c r="AU168" s="18" t="s">
        <v>87</v>
      </c>
    </row>
    <row r="169" s="2" customFormat="1">
      <c r="A169" s="39"/>
      <c r="B169" s="40"/>
      <c r="C169" s="41"/>
      <c r="D169" s="237" t="s">
        <v>137</v>
      </c>
      <c r="E169" s="41"/>
      <c r="F169" s="238" t="s">
        <v>206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137</v>
      </c>
      <c r="AU169" s="18" t="s">
        <v>87</v>
      </c>
    </row>
    <row r="170" s="13" customFormat="1">
      <c r="A170" s="13"/>
      <c r="B170" s="239"/>
      <c r="C170" s="240"/>
      <c r="D170" s="232" t="s">
        <v>139</v>
      </c>
      <c r="E170" s="241" t="s">
        <v>1</v>
      </c>
      <c r="F170" s="242" t="s">
        <v>207</v>
      </c>
      <c r="G170" s="240"/>
      <c r="H170" s="243">
        <v>879.31799999999998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139</v>
      </c>
      <c r="AU170" s="249" t="s">
        <v>87</v>
      </c>
      <c r="AV170" s="13" t="s">
        <v>87</v>
      </c>
      <c r="AW170" s="13" t="s">
        <v>34</v>
      </c>
      <c r="AX170" s="13" t="s">
        <v>85</v>
      </c>
      <c r="AY170" s="249" t="s">
        <v>126</v>
      </c>
    </row>
    <row r="171" s="2" customFormat="1" ht="16.5" customHeight="1">
      <c r="A171" s="39"/>
      <c r="B171" s="40"/>
      <c r="C171" s="219" t="s">
        <v>208</v>
      </c>
      <c r="D171" s="219" t="s">
        <v>128</v>
      </c>
      <c r="E171" s="220" t="s">
        <v>209</v>
      </c>
      <c r="F171" s="221" t="s">
        <v>210</v>
      </c>
      <c r="G171" s="222" t="s">
        <v>178</v>
      </c>
      <c r="H171" s="223">
        <v>488.50999999999999</v>
      </c>
      <c r="I171" s="224"/>
      <c r="J171" s="225">
        <f>ROUND(I171*H171,2)</f>
        <v>0</v>
      </c>
      <c r="K171" s="221" t="s">
        <v>132</v>
      </c>
      <c r="L171" s="45"/>
      <c r="M171" s="226" t="s">
        <v>1</v>
      </c>
      <c r="N171" s="227" t="s">
        <v>42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133</v>
      </c>
      <c r="AT171" s="230" t="s">
        <v>128</v>
      </c>
      <c r="AU171" s="230" t="s">
        <v>87</v>
      </c>
      <c r="AY171" s="18" t="s">
        <v>126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85</v>
      </c>
      <c r="BK171" s="231">
        <f>ROUND(I171*H171,2)</f>
        <v>0</v>
      </c>
      <c r="BL171" s="18" t="s">
        <v>133</v>
      </c>
      <c r="BM171" s="230" t="s">
        <v>211</v>
      </c>
    </row>
    <row r="172" s="2" customFormat="1">
      <c r="A172" s="39"/>
      <c r="B172" s="40"/>
      <c r="C172" s="41"/>
      <c r="D172" s="232" t="s">
        <v>135</v>
      </c>
      <c r="E172" s="41"/>
      <c r="F172" s="233" t="s">
        <v>212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135</v>
      </c>
      <c r="AU172" s="18" t="s">
        <v>87</v>
      </c>
    </row>
    <row r="173" s="2" customFormat="1">
      <c r="A173" s="39"/>
      <c r="B173" s="40"/>
      <c r="C173" s="41"/>
      <c r="D173" s="237" t="s">
        <v>137</v>
      </c>
      <c r="E173" s="41"/>
      <c r="F173" s="238" t="s">
        <v>213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137</v>
      </c>
      <c r="AU173" s="18" t="s">
        <v>87</v>
      </c>
    </row>
    <row r="174" s="13" customFormat="1">
      <c r="A174" s="13"/>
      <c r="B174" s="239"/>
      <c r="C174" s="240"/>
      <c r="D174" s="232" t="s">
        <v>139</v>
      </c>
      <c r="E174" s="241" t="s">
        <v>1</v>
      </c>
      <c r="F174" s="242" t="s">
        <v>214</v>
      </c>
      <c r="G174" s="240"/>
      <c r="H174" s="243">
        <v>488.50999999999999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139</v>
      </c>
      <c r="AU174" s="249" t="s">
        <v>87</v>
      </c>
      <c r="AV174" s="13" t="s">
        <v>87</v>
      </c>
      <c r="AW174" s="13" t="s">
        <v>34</v>
      </c>
      <c r="AX174" s="13" t="s">
        <v>85</v>
      </c>
      <c r="AY174" s="249" t="s">
        <v>126</v>
      </c>
    </row>
    <row r="175" s="2" customFormat="1" ht="16.5" customHeight="1">
      <c r="A175" s="39"/>
      <c r="B175" s="40"/>
      <c r="C175" s="219" t="s">
        <v>8</v>
      </c>
      <c r="D175" s="219" t="s">
        <v>128</v>
      </c>
      <c r="E175" s="220" t="s">
        <v>215</v>
      </c>
      <c r="F175" s="221" t="s">
        <v>216</v>
      </c>
      <c r="G175" s="222" t="s">
        <v>178</v>
      </c>
      <c r="H175" s="223">
        <v>85.239999999999995</v>
      </c>
      <c r="I175" s="224"/>
      <c r="J175" s="225">
        <f>ROUND(I175*H175,2)</f>
        <v>0</v>
      </c>
      <c r="K175" s="221" t="s">
        <v>132</v>
      </c>
      <c r="L175" s="45"/>
      <c r="M175" s="226" t="s">
        <v>1</v>
      </c>
      <c r="N175" s="227" t="s">
        <v>42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133</v>
      </c>
      <c r="AT175" s="230" t="s">
        <v>128</v>
      </c>
      <c r="AU175" s="230" t="s">
        <v>87</v>
      </c>
      <c r="AY175" s="18" t="s">
        <v>126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85</v>
      </c>
      <c r="BK175" s="231">
        <f>ROUND(I175*H175,2)</f>
        <v>0</v>
      </c>
      <c r="BL175" s="18" t="s">
        <v>133</v>
      </c>
      <c r="BM175" s="230" t="s">
        <v>217</v>
      </c>
    </row>
    <row r="176" s="2" customFormat="1">
      <c r="A176" s="39"/>
      <c r="B176" s="40"/>
      <c r="C176" s="41"/>
      <c r="D176" s="232" t="s">
        <v>135</v>
      </c>
      <c r="E176" s="41"/>
      <c r="F176" s="233" t="s">
        <v>218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135</v>
      </c>
      <c r="AU176" s="18" t="s">
        <v>87</v>
      </c>
    </row>
    <row r="177" s="2" customFormat="1">
      <c r="A177" s="39"/>
      <c r="B177" s="40"/>
      <c r="C177" s="41"/>
      <c r="D177" s="237" t="s">
        <v>137</v>
      </c>
      <c r="E177" s="41"/>
      <c r="F177" s="238" t="s">
        <v>219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137</v>
      </c>
      <c r="AU177" s="18" t="s">
        <v>87</v>
      </c>
    </row>
    <row r="178" s="13" customFormat="1">
      <c r="A178" s="13"/>
      <c r="B178" s="239"/>
      <c r="C178" s="240"/>
      <c r="D178" s="232" t="s">
        <v>139</v>
      </c>
      <c r="E178" s="241" t="s">
        <v>1</v>
      </c>
      <c r="F178" s="242" t="s">
        <v>220</v>
      </c>
      <c r="G178" s="240"/>
      <c r="H178" s="243">
        <v>23.800000000000001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139</v>
      </c>
      <c r="AU178" s="249" t="s">
        <v>87</v>
      </c>
      <c r="AV178" s="13" t="s">
        <v>87</v>
      </c>
      <c r="AW178" s="13" t="s">
        <v>34</v>
      </c>
      <c r="AX178" s="13" t="s">
        <v>77</v>
      </c>
      <c r="AY178" s="249" t="s">
        <v>126</v>
      </c>
    </row>
    <row r="179" s="13" customFormat="1">
      <c r="A179" s="13"/>
      <c r="B179" s="239"/>
      <c r="C179" s="240"/>
      <c r="D179" s="232" t="s">
        <v>139</v>
      </c>
      <c r="E179" s="241" t="s">
        <v>1</v>
      </c>
      <c r="F179" s="242" t="s">
        <v>221</v>
      </c>
      <c r="G179" s="240"/>
      <c r="H179" s="243">
        <v>61.439999999999998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139</v>
      </c>
      <c r="AU179" s="249" t="s">
        <v>87</v>
      </c>
      <c r="AV179" s="13" t="s">
        <v>87</v>
      </c>
      <c r="AW179" s="13" t="s">
        <v>34</v>
      </c>
      <c r="AX179" s="13" t="s">
        <v>77</v>
      </c>
      <c r="AY179" s="249" t="s">
        <v>126</v>
      </c>
    </row>
    <row r="180" s="14" customFormat="1">
      <c r="A180" s="14"/>
      <c r="B180" s="250"/>
      <c r="C180" s="251"/>
      <c r="D180" s="232" t="s">
        <v>139</v>
      </c>
      <c r="E180" s="252" t="s">
        <v>1</v>
      </c>
      <c r="F180" s="253" t="s">
        <v>191</v>
      </c>
      <c r="G180" s="251"/>
      <c r="H180" s="254">
        <v>85.239999999999995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139</v>
      </c>
      <c r="AU180" s="260" t="s">
        <v>87</v>
      </c>
      <c r="AV180" s="14" t="s">
        <v>133</v>
      </c>
      <c r="AW180" s="14" t="s">
        <v>34</v>
      </c>
      <c r="AX180" s="14" t="s">
        <v>85</v>
      </c>
      <c r="AY180" s="260" t="s">
        <v>126</v>
      </c>
    </row>
    <row r="181" s="2" customFormat="1" ht="16.5" customHeight="1">
      <c r="A181" s="39"/>
      <c r="B181" s="40"/>
      <c r="C181" s="261" t="s">
        <v>222</v>
      </c>
      <c r="D181" s="261" t="s">
        <v>223</v>
      </c>
      <c r="E181" s="262" t="s">
        <v>224</v>
      </c>
      <c r="F181" s="263" t="s">
        <v>225</v>
      </c>
      <c r="G181" s="264" t="s">
        <v>203</v>
      </c>
      <c r="H181" s="265">
        <v>170.47999999999999</v>
      </c>
      <c r="I181" s="266"/>
      <c r="J181" s="267">
        <f>ROUND(I181*H181,2)</f>
        <v>0</v>
      </c>
      <c r="K181" s="263" t="s">
        <v>132</v>
      </c>
      <c r="L181" s="268"/>
      <c r="M181" s="269" t="s">
        <v>1</v>
      </c>
      <c r="N181" s="270" t="s">
        <v>42</v>
      </c>
      <c r="O181" s="92"/>
      <c r="P181" s="228">
        <f>O181*H181</f>
        <v>0</v>
      </c>
      <c r="Q181" s="228">
        <v>1</v>
      </c>
      <c r="R181" s="228">
        <f>Q181*H181</f>
        <v>170.47999999999999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183</v>
      </c>
      <c r="AT181" s="230" t="s">
        <v>223</v>
      </c>
      <c r="AU181" s="230" t="s">
        <v>87</v>
      </c>
      <c r="AY181" s="18" t="s">
        <v>126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85</v>
      </c>
      <c r="BK181" s="231">
        <f>ROUND(I181*H181,2)</f>
        <v>0</v>
      </c>
      <c r="BL181" s="18" t="s">
        <v>133</v>
      </c>
      <c r="BM181" s="230" t="s">
        <v>226</v>
      </c>
    </row>
    <row r="182" s="2" customFormat="1">
      <c r="A182" s="39"/>
      <c r="B182" s="40"/>
      <c r="C182" s="41"/>
      <c r="D182" s="232" t="s">
        <v>135</v>
      </c>
      <c r="E182" s="41"/>
      <c r="F182" s="233" t="s">
        <v>225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135</v>
      </c>
      <c r="AU182" s="18" t="s">
        <v>87</v>
      </c>
    </row>
    <row r="183" s="13" customFormat="1">
      <c r="A183" s="13"/>
      <c r="B183" s="239"/>
      <c r="C183" s="240"/>
      <c r="D183" s="232" t="s">
        <v>139</v>
      </c>
      <c r="E183" s="241" t="s">
        <v>1</v>
      </c>
      <c r="F183" s="242" t="s">
        <v>227</v>
      </c>
      <c r="G183" s="240"/>
      <c r="H183" s="243">
        <v>47.600000000000001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139</v>
      </c>
      <c r="AU183" s="249" t="s">
        <v>87</v>
      </c>
      <c r="AV183" s="13" t="s">
        <v>87</v>
      </c>
      <c r="AW183" s="13" t="s">
        <v>34</v>
      </c>
      <c r="AX183" s="13" t="s">
        <v>77</v>
      </c>
      <c r="AY183" s="249" t="s">
        <v>126</v>
      </c>
    </row>
    <row r="184" s="13" customFormat="1">
      <c r="A184" s="13"/>
      <c r="B184" s="239"/>
      <c r="C184" s="240"/>
      <c r="D184" s="232" t="s">
        <v>139</v>
      </c>
      <c r="E184" s="241" t="s">
        <v>1</v>
      </c>
      <c r="F184" s="242" t="s">
        <v>228</v>
      </c>
      <c r="G184" s="240"/>
      <c r="H184" s="243">
        <v>122.88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139</v>
      </c>
      <c r="AU184" s="249" t="s">
        <v>87</v>
      </c>
      <c r="AV184" s="13" t="s">
        <v>87</v>
      </c>
      <c r="AW184" s="13" t="s">
        <v>34</v>
      </c>
      <c r="AX184" s="13" t="s">
        <v>77</v>
      </c>
      <c r="AY184" s="249" t="s">
        <v>126</v>
      </c>
    </row>
    <row r="185" s="14" customFormat="1">
      <c r="A185" s="14"/>
      <c r="B185" s="250"/>
      <c r="C185" s="251"/>
      <c r="D185" s="232" t="s">
        <v>139</v>
      </c>
      <c r="E185" s="252" t="s">
        <v>1</v>
      </c>
      <c r="F185" s="253" t="s">
        <v>191</v>
      </c>
      <c r="G185" s="251"/>
      <c r="H185" s="254">
        <v>170.47999999999999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0" t="s">
        <v>139</v>
      </c>
      <c r="AU185" s="260" t="s">
        <v>87</v>
      </c>
      <c r="AV185" s="14" t="s">
        <v>133</v>
      </c>
      <c r="AW185" s="14" t="s">
        <v>34</v>
      </c>
      <c r="AX185" s="14" t="s">
        <v>85</v>
      </c>
      <c r="AY185" s="260" t="s">
        <v>126</v>
      </c>
    </row>
    <row r="186" s="2" customFormat="1" ht="16.5" customHeight="1">
      <c r="A186" s="39"/>
      <c r="B186" s="40"/>
      <c r="C186" s="219" t="s">
        <v>229</v>
      </c>
      <c r="D186" s="219" t="s">
        <v>128</v>
      </c>
      <c r="E186" s="220" t="s">
        <v>230</v>
      </c>
      <c r="F186" s="221" t="s">
        <v>231</v>
      </c>
      <c r="G186" s="222" t="s">
        <v>178</v>
      </c>
      <c r="H186" s="223">
        <v>11.52</v>
      </c>
      <c r="I186" s="224"/>
      <c r="J186" s="225">
        <f>ROUND(I186*H186,2)</f>
        <v>0</v>
      </c>
      <c r="K186" s="221" t="s">
        <v>132</v>
      </c>
      <c r="L186" s="45"/>
      <c r="M186" s="226" t="s">
        <v>1</v>
      </c>
      <c r="N186" s="227" t="s">
        <v>42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133</v>
      </c>
      <c r="AT186" s="230" t="s">
        <v>128</v>
      </c>
      <c r="AU186" s="230" t="s">
        <v>87</v>
      </c>
      <c r="AY186" s="18" t="s">
        <v>126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85</v>
      </c>
      <c r="BK186" s="231">
        <f>ROUND(I186*H186,2)</f>
        <v>0</v>
      </c>
      <c r="BL186" s="18" t="s">
        <v>133</v>
      </c>
      <c r="BM186" s="230" t="s">
        <v>232</v>
      </c>
    </row>
    <row r="187" s="2" customFormat="1">
      <c r="A187" s="39"/>
      <c r="B187" s="40"/>
      <c r="C187" s="41"/>
      <c r="D187" s="232" t="s">
        <v>135</v>
      </c>
      <c r="E187" s="41"/>
      <c r="F187" s="233" t="s">
        <v>233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135</v>
      </c>
      <c r="AU187" s="18" t="s">
        <v>87</v>
      </c>
    </row>
    <row r="188" s="2" customFormat="1">
      <c r="A188" s="39"/>
      <c r="B188" s="40"/>
      <c r="C188" s="41"/>
      <c r="D188" s="237" t="s">
        <v>137</v>
      </c>
      <c r="E188" s="41"/>
      <c r="F188" s="238" t="s">
        <v>234</v>
      </c>
      <c r="G188" s="41"/>
      <c r="H188" s="41"/>
      <c r="I188" s="234"/>
      <c r="J188" s="41"/>
      <c r="K188" s="41"/>
      <c r="L188" s="45"/>
      <c r="M188" s="235"/>
      <c r="N188" s="23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137</v>
      </c>
      <c r="AU188" s="18" t="s">
        <v>87</v>
      </c>
    </row>
    <row r="189" s="13" customFormat="1">
      <c r="A189" s="13"/>
      <c r="B189" s="239"/>
      <c r="C189" s="240"/>
      <c r="D189" s="232" t="s">
        <v>139</v>
      </c>
      <c r="E189" s="241" t="s">
        <v>1</v>
      </c>
      <c r="F189" s="242" t="s">
        <v>235</v>
      </c>
      <c r="G189" s="240"/>
      <c r="H189" s="243">
        <v>11.52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139</v>
      </c>
      <c r="AU189" s="249" t="s">
        <v>87</v>
      </c>
      <c r="AV189" s="13" t="s">
        <v>87</v>
      </c>
      <c r="AW189" s="13" t="s">
        <v>34</v>
      </c>
      <c r="AX189" s="13" t="s">
        <v>85</v>
      </c>
      <c r="AY189" s="249" t="s">
        <v>126</v>
      </c>
    </row>
    <row r="190" s="2" customFormat="1" ht="16.5" customHeight="1">
      <c r="A190" s="39"/>
      <c r="B190" s="40"/>
      <c r="C190" s="261" t="s">
        <v>236</v>
      </c>
      <c r="D190" s="261" t="s">
        <v>223</v>
      </c>
      <c r="E190" s="262" t="s">
        <v>237</v>
      </c>
      <c r="F190" s="263" t="s">
        <v>238</v>
      </c>
      <c r="G190" s="264" t="s">
        <v>203</v>
      </c>
      <c r="H190" s="265">
        <v>38.399999999999999</v>
      </c>
      <c r="I190" s="266"/>
      <c r="J190" s="267">
        <f>ROUND(I190*H190,2)</f>
        <v>0</v>
      </c>
      <c r="K190" s="263" t="s">
        <v>132</v>
      </c>
      <c r="L190" s="268"/>
      <c r="M190" s="269" t="s">
        <v>1</v>
      </c>
      <c r="N190" s="270" t="s">
        <v>42</v>
      </c>
      <c r="O190" s="92"/>
      <c r="P190" s="228">
        <f>O190*H190</f>
        <v>0</v>
      </c>
      <c r="Q190" s="228">
        <v>1</v>
      </c>
      <c r="R190" s="228">
        <f>Q190*H190</f>
        <v>38.399999999999999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183</v>
      </c>
      <c r="AT190" s="230" t="s">
        <v>223</v>
      </c>
      <c r="AU190" s="230" t="s">
        <v>87</v>
      </c>
      <c r="AY190" s="18" t="s">
        <v>126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85</v>
      </c>
      <c r="BK190" s="231">
        <f>ROUND(I190*H190,2)</f>
        <v>0</v>
      </c>
      <c r="BL190" s="18" t="s">
        <v>133</v>
      </c>
      <c r="BM190" s="230" t="s">
        <v>239</v>
      </c>
    </row>
    <row r="191" s="2" customFormat="1">
      <c r="A191" s="39"/>
      <c r="B191" s="40"/>
      <c r="C191" s="41"/>
      <c r="D191" s="232" t="s">
        <v>135</v>
      </c>
      <c r="E191" s="41"/>
      <c r="F191" s="233" t="s">
        <v>238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135</v>
      </c>
      <c r="AU191" s="18" t="s">
        <v>87</v>
      </c>
    </row>
    <row r="192" s="13" customFormat="1">
      <c r="A192" s="13"/>
      <c r="B192" s="239"/>
      <c r="C192" s="240"/>
      <c r="D192" s="232" t="s">
        <v>139</v>
      </c>
      <c r="E192" s="241" t="s">
        <v>1</v>
      </c>
      <c r="F192" s="242" t="s">
        <v>240</v>
      </c>
      <c r="G192" s="240"/>
      <c r="H192" s="243">
        <v>15.359999999999999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139</v>
      </c>
      <c r="AU192" s="249" t="s">
        <v>87</v>
      </c>
      <c r="AV192" s="13" t="s">
        <v>87</v>
      </c>
      <c r="AW192" s="13" t="s">
        <v>34</v>
      </c>
      <c r="AX192" s="13" t="s">
        <v>77</v>
      </c>
      <c r="AY192" s="249" t="s">
        <v>126</v>
      </c>
    </row>
    <row r="193" s="13" customFormat="1">
      <c r="A193" s="13"/>
      <c r="B193" s="239"/>
      <c r="C193" s="240"/>
      <c r="D193" s="232" t="s">
        <v>139</v>
      </c>
      <c r="E193" s="241" t="s">
        <v>1</v>
      </c>
      <c r="F193" s="242" t="s">
        <v>241</v>
      </c>
      <c r="G193" s="240"/>
      <c r="H193" s="243">
        <v>23.039999999999999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139</v>
      </c>
      <c r="AU193" s="249" t="s">
        <v>87</v>
      </c>
      <c r="AV193" s="13" t="s">
        <v>87</v>
      </c>
      <c r="AW193" s="13" t="s">
        <v>34</v>
      </c>
      <c r="AX193" s="13" t="s">
        <v>77</v>
      </c>
      <c r="AY193" s="249" t="s">
        <v>126</v>
      </c>
    </row>
    <row r="194" s="14" customFormat="1">
      <c r="A194" s="14"/>
      <c r="B194" s="250"/>
      <c r="C194" s="251"/>
      <c r="D194" s="232" t="s">
        <v>139</v>
      </c>
      <c r="E194" s="252" t="s">
        <v>1</v>
      </c>
      <c r="F194" s="253" t="s">
        <v>191</v>
      </c>
      <c r="G194" s="251"/>
      <c r="H194" s="254">
        <v>38.399999999999999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0" t="s">
        <v>139</v>
      </c>
      <c r="AU194" s="260" t="s">
        <v>87</v>
      </c>
      <c r="AV194" s="14" t="s">
        <v>133</v>
      </c>
      <c r="AW194" s="14" t="s">
        <v>34</v>
      </c>
      <c r="AX194" s="14" t="s">
        <v>85</v>
      </c>
      <c r="AY194" s="260" t="s">
        <v>126</v>
      </c>
    </row>
    <row r="195" s="2" customFormat="1" ht="16.5" customHeight="1">
      <c r="A195" s="39"/>
      <c r="B195" s="40"/>
      <c r="C195" s="219" t="s">
        <v>242</v>
      </c>
      <c r="D195" s="219" t="s">
        <v>128</v>
      </c>
      <c r="E195" s="220" t="s">
        <v>243</v>
      </c>
      <c r="F195" s="221" t="s">
        <v>244</v>
      </c>
      <c r="G195" s="222" t="s">
        <v>131</v>
      </c>
      <c r="H195" s="223">
        <v>1485</v>
      </c>
      <c r="I195" s="224"/>
      <c r="J195" s="225">
        <f>ROUND(I195*H195,2)</f>
        <v>0</v>
      </c>
      <c r="K195" s="221" t="s">
        <v>132</v>
      </c>
      <c r="L195" s="45"/>
      <c r="M195" s="226" t="s">
        <v>1</v>
      </c>
      <c r="N195" s="227" t="s">
        <v>42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133</v>
      </c>
      <c r="AT195" s="230" t="s">
        <v>128</v>
      </c>
      <c r="AU195" s="230" t="s">
        <v>87</v>
      </c>
      <c r="AY195" s="18" t="s">
        <v>126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85</v>
      </c>
      <c r="BK195" s="231">
        <f>ROUND(I195*H195,2)</f>
        <v>0</v>
      </c>
      <c r="BL195" s="18" t="s">
        <v>133</v>
      </c>
      <c r="BM195" s="230" t="s">
        <v>245</v>
      </c>
    </row>
    <row r="196" s="2" customFormat="1">
      <c r="A196" s="39"/>
      <c r="B196" s="40"/>
      <c r="C196" s="41"/>
      <c r="D196" s="232" t="s">
        <v>135</v>
      </c>
      <c r="E196" s="41"/>
      <c r="F196" s="233" t="s">
        <v>246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135</v>
      </c>
      <c r="AU196" s="18" t="s">
        <v>87</v>
      </c>
    </row>
    <row r="197" s="2" customFormat="1">
      <c r="A197" s="39"/>
      <c r="B197" s="40"/>
      <c r="C197" s="41"/>
      <c r="D197" s="237" t="s">
        <v>137</v>
      </c>
      <c r="E197" s="41"/>
      <c r="F197" s="238" t="s">
        <v>247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137</v>
      </c>
      <c r="AU197" s="18" t="s">
        <v>87</v>
      </c>
    </row>
    <row r="198" s="13" customFormat="1">
      <c r="A198" s="13"/>
      <c r="B198" s="239"/>
      <c r="C198" s="240"/>
      <c r="D198" s="232" t="s">
        <v>139</v>
      </c>
      <c r="E198" s="241" t="s">
        <v>1</v>
      </c>
      <c r="F198" s="242" t="s">
        <v>248</v>
      </c>
      <c r="G198" s="240"/>
      <c r="H198" s="243">
        <v>1485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139</v>
      </c>
      <c r="AU198" s="249" t="s">
        <v>87</v>
      </c>
      <c r="AV198" s="13" t="s">
        <v>87</v>
      </c>
      <c r="AW198" s="13" t="s">
        <v>34</v>
      </c>
      <c r="AX198" s="13" t="s">
        <v>85</v>
      </c>
      <c r="AY198" s="249" t="s">
        <v>126</v>
      </c>
    </row>
    <row r="199" s="12" customFormat="1" ht="22.8" customHeight="1">
      <c r="A199" s="12"/>
      <c r="B199" s="203"/>
      <c r="C199" s="204"/>
      <c r="D199" s="205" t="s">
        <v>76</v>
      </c>
      <c r="E199" s="217" t="s">
        <v>133</v>
      </c>
      <c r="F199" s="217" t="s">
        <v>249</v>
      </c>
      <c r="G199" s="204"/>
      <c r="H199" s="204"/>
      <c r="I199" s="207"/>
      <c r="J199" s="218">
        <f>BK199</f>
        <v>0</v>
      </c>
      <c r="K199" s="204"/>
      <c r="L199" s="209"/>
      <c r="M199" s="210"/>
      <c r="N199" s="211"/>
      <c r="O199" s="211"/>
      <c r="P199" s="212">
        <f>SUM(P200:P203)</f>
        <v>0</v>
      </c>
      <c r="Q199" s="211"/>
      <c r="R199" s="212">
        <f>SUM(R200:R203)</f>
        <v>0</v>
      </c>
      <c r="S199" s="211"/>
      <c r="T199" s="213">
        <f>SUM(T200:T203)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4" t="s">
        <v>85</v>
      </c>
      <c r="AT199" s="215" t="s">
        <v>76</v>
      </c>
      <c r="AU199" s="215" t="s">
        <v>85</v>
      </c>
      <c r="AY199" s="214" t="s">
        <v>126</v>
      </c>
      <c r="BK199" s="216">
        <f>SUM(BK200:BK203)</f>
        <v>0</v>
      </c>
    </row>
    <row r="200" s="2" customFormat="1" ht="16.5" customHeight="1">
      <c r="A200" s="39"/>
      <c r="B200" s="40"/>
      <c r="C200" s="219" t="s">
        <v>250</v>
      </c>
      <c r="D200" s="219" t="s">
        <v>128</v>
      </c>
      <c r="E200" s="220" t="s">
        <v>251</v>
      </c>
      <c r="F200" s="221" t="s">
        <v>252</v>
      </c>
      <c r="G200" s="222" t="s">
        <v>178</v>
      </c>
      <c r="H200" s="223">
        <v>7.6799999999999997</v>
      </c>
      <c r="I200" s="224"/>
      <c r="J200" s="225">
        <f>ROUND(I200*H200,2)</f>
        <v>0</v>
      </c>
      <c r="K200" s="221" t="s">
        <v>132</v>
      </c>
      <c r="L200" s="45"/>
      <c r="M200" s="226" t="s">
        <v>1</v>
      </c>
      <c r="N200" s="227" t="s">
        <v>42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133</v>
      </c>
      <c r="AT200" s="230" t="s">
        <v>128</v>
      </c>
      <c r="AU200" s="230" t="s">
        <v>87</v>
      </c>
      <c r="AY200" s="18" t="s">
        <v>126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85</v>
      </c>
      <c r="BK200" s="231">
        <f>ROUND(I200*H200,2)</f>
        <v>0</v>
      </c>
      <c r="BL200" s="18" t="s">
        <v>133</v>
      </c>
      <c r="BM200" s="230" t="s">
        <v>253</v>
      </c>
    </row>
    <row r="201" s="2" customFormat="1">
      <c r="A201" s="39"/>
      <c r="B201" s="40"/>
      <c r="C201" s="41"/>
      <c r="D201" s="232" t="s">
        <v>135</v>
      </c>
      <c r="E201" s="41"/>
      <c r="F201" s="233" t="s">
        <v>254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135</v>
      </c>
      <c r="AU201" s="18" t="s">
        <v>87</v>
      </c>
    </row>
    <row r="202" s="2" customFormat="1">
      <c r="A202" s="39"/>
      <c r="B202" s="40"/>
      <c r="C202" s="41"/>
      <c r="D202" s="237" t="s">
        <v>137</v>
      </c>
      <c r="E202" s="41"/>
      <c r="F202" s="238" t="s">
        <v>255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137</v>
      </c>
      <c r="AU202" s="18" t="s">
        <v>87</v>
      </c>
    </row>
    <row r="203" s="13" customFormat="1">
      <c r="A203" s="13"/>
      <c r="B203" s="239"/>
      <c r="C203" s="240"/>
      <c r="D203" s="232" t="s">
        <v>139</v>
      </c>
      <c r="E203" s="241" t="s">
        <v>1</v>
      </c>
      <c r="F203" s="242" t="s">
        <v>256</v>
      </c>
      <c r="G203" s="240"/>
      <c r="H203" s="243">
        <v>7.6799999999999997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139</v>
      </c>
      <c r="AU203" s="249" t="s">
        <v>87</v>
      </c>
      <c r="AV203" s="13" t="s">
        <v>87</v>
      </c>
      <c r="AW203" s="13" t="s">
        <v>34</v>
      </c>
      <c r="AX203" s="13" t="s">
        <v>85</v>
      </c>
      <c r="AY203" s="249" t="s">
        <v>126</v>
      </c>
    </row>
    <row r="204" s="12" customFormat="1" ht="22.8" customHeight="1">
      <c r="A204" s="12"/>
      <c r="B204" s="203"/>
      <c r="C204" s="204"/>
      <c r="D204" s="205" t="s">
        <v>76</v>
      </c>
      <c r="E204" s="217" t="s">
        <v>160</v>
      </c>
      <c r="F204" s="217" t="s">
        <v>257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SUM(P205:P236)</f>
        <v>0</v>
      </c>
      <c r="Q204" s="211"/>
      <c r="R204" s="212">
        <f>SUM(R205:R236)</f>
        <v>0.63434000000000001</v>
      </c>
      <c r="S204" s="211"/>
      <c r="T204" s="213">
        <f>SUM(T205:T236)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85</v>
      </c>
      <c r="AT204" s="215" t="s">
        <v>76</v>
      </c>
      <c r="AU204" s="215" t="s">
        <v>85</v>
      </c>
      <c r="AY204" s="214" t="s">
        <v>126</v>
      </c>
      <c r="BK204" s="216">
        <f>SUM(BK205:BK236)</f>
        <v>0</v>
      </c>
    </row>
    <row r="205" s="2" customFormat="1" ht="16.5" customHeight="1">
      <c r="A205" s="39"/>
      <c r="B205" s="40"/>
      <c r="C205" s="219" t="s">
        <v>258</v>
      </c>
      <c r="D205" s="219" t="s">
        <v>128</v>
      </c>
      <c r="E205" s="220" t="s">
        <v>259</v>
      </c>
      <c r="F205" s="221" t="s">
        <v>260</v>
      </c>
      <c r="G205" s="222" t="s">
        <v>131</v>
      </c>
      <c r="H205" s="223">
        <v>1492</v>
      </c>
      <c r="I205" s="224"/>
      <c r="J205" s="225">
        <f>ROUND(I205*H205,2)</f>
        <v>0</v>
      </c>
      <c r="K205" s="221" t="s">
        <v>132</v>
      </c>
      <c r="L205" s="45"/>
      <c r="M205" s="226" t="s">
        <v>1</v>
      </c>
      <c r="N205" s="227" t="s">
        <v>42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133</v>
      </c>
      <c r="AT205" s="230" t="s">
        <v>128</v>
      </c>
      <c r="AU205" s="230" t="s">
        <v>87</v>
      </c>
      <c r="AY205" s="18" t="s">
        <v>126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85</v>
      </c>
      <c r="BK205" s="231">
        <f>ROUND(I205*H205,2)</f>
        <v>0</v>
      </c>
      <c r="BL205" s="18" t="s">
        <v>133</v>
      </c>
      <c r="BM205" s="230" t="s">
        <v>261</v>
      </c>
    </row>
    <row r="206" s="2" customFormat="1">
      <c r="A206" s="39"/>
      <c r="B206" s="40"/>
      <c r="C206" s="41"/>
      <c r="D206" s="232" t="s">
        <v>135</v>
      </c>
      <c r="E206" s="41"/>
      <c r="F206" s="233" t="s">
        <v>262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135</v>
      </c>
      <c r="AU206" s="18" t="s">
        <v>87</v>
      </c>
    </row>
    <row r="207" s="2" customFormat="1">
      <c r="A207" s="39"/>
      <c r="B207" s="40"/>
      <c r="C207" s="41"/>
      <c r="D207" s="237" t="s">
        <v>137</v>
      </c>
      <c r="E207" s="41"/>
      <c r="F207" s="238" t="s">
        <v>263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137</v>
      </c>
      <c r="AU207" s="18" t="s">
        <v>87</v>
      </c>
    </row>
    <row r="208" s="13" customFormat="1">
      <c r="A208" s="13"/>
      <c r="B208" s="239"/>
      <c r="C208" s="240"/>
      <c r="D208" s="232" t="s">
        <v>139</v>
      </c>
      <c r="E208" s="241" t="s">
        <v>1</v>
      </c>
      <c r="F208" s="242" t="s">
        <v>264</v>
      </c>
      <c r="G208" s="240"/>
      <c r="H208" s="243">
        <v>1485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139</v>
      </c>
      <c r="AU208" s="249" t="s">
        <v>87</v>
      </c>
      <c r="AV208" s="13" t="s">
        <v>87</v>
      </c>
      <c r="AW208" s="13" t="s">
        <v>34</v>
      </c>
      <c r="AX208" s="13" t="s">
        <v>77</v>
      </c>
      <c r="AY208" s="249" t="s">
        <v>126</v>
      </c>
    </row>
    <row r="209" s="13" customFormat="1">
      <c r="A209" s="13"/>
      <c r="B209" s="239"/>
      <c r="C209" s="240"/>
      <c r="D209" s="232" t="s">
        <v>139</v>
      </c>
      <c r="E209" s="241" t="s">
        <v>1</v>
      </c>
      <c r="F209" s="242" t="s">
        <v>265</v>
      </c>
      <c r="G209" s="240"/>
      <c r="H209" s="243">
        <v>7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139</v>
      </c>
      <c r="AU209" s="249" t="s">
        <v>87</v>
      </c>
      <c r="AV209" s="13" t="s">
        <v>87</v>
      </c>
      <c r="AW209" s="13" t="s">
        <v>34</v>
      </c>
      <c r="AX209" s="13" t="s">
        <v>77</v>
      </c>
      <c r="AY209" s="249" t="s">
        <v>126</v>
      </c>
    </row>
    <row r="210" s="14" customFormat="1">
      <c r="A210" s="14"/>
      <c r="B210" s="250"/>
      <c r="C210" s="251"/>
      <c r="D210" s="232" t="s">
        <v>139</v>
      </c>
      <c r="E210" s="252" t="s">
        <v>1</v>
      </c>
      <c r="F210" s="253" t="s">
        <v>191</v>
      </c>
      <c r="G210" s="251"/>
      <c r="H210" s="254">
        <v>1492</v>
      </c>
      <c r="I210" s="255"/>
      <c r="J210" s="251"/>
      <c r="K210" s="251"/>
      <c r="L210" s="256"/>
      <c r="M210" s="257"/>
      <c r="N210" s="258"/>
      <c r="O210" s="258"/>
      <c r="P210" s="258"/>
      <c r="Q210" s="258"/>
      <c r="R210" s="258"/>
      <c r="S210" s="258"/>
      <c r="T210" s="25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0" t="s">
        <v>139</v>
      </c>
      <c r="AU210" s="260" t="s">
        <v>87</v>
      </c>
      <c r="AV210" s="14" t="s">
        <v>133</v>
      </c>
      <c r="AW210" s="14" t="s">
        <v>34</v>
      </c>
      <c r="AX210" s="14" t="s">
        <v>85</v>
      </c>
      <c r="AY210" s="260" t="s">
        <v>126</v>
      </c>
    </row>
    <row r="211" s="2" customFormat="1" ht="16.5" customHeight="1">
      <c r="A211" s="39"/>
      <c r="B211" s="40"/>
      <c r="C211" s="219" t="s">
        <v>266</v>
      </c>
      <c r="D211" s="219" t="s">
        <v>128</v>
      </c>
      <c r="E211" s="220" t="s">
        <v>267</v>
      </c>
      <c r="F211" s="221" t="s">
        <v>268</v>
      </c>
      <c r="G211" s="222" t="s">
        <v>131</v>
      </c>
      <c r="H211" s="223">
        <v>2970</v>
      </c>
      <c r="I211" s="224"/>
      <c r="J211" s="225">
        <f>ROUND(I211*H211,2)</f>
        <v>0</v>
      </c>
      <c r="K211" s="221" t="s">
        <v>132</v>
      </c>
      <c r="L211" s="45"/>
      <c r="M211" s="226" t="s">
        <v>1</v>
      </c>
      <c r="N211" s="227" t="s">
        <v>42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133</v>
      </c>
      <c r="AT211" s="230" t="s">
        <v>128</v>
      </c>
      <c r="AU211" s="230" t="s">
        <v>87</v>
      </c>
      <c r="AY211" s="18" t="s">
        <v>126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85</v>
      </c>
      <c r="BK211" s="231">
        <f>ROUND(I211*H211,2)</f>
        <v>0</v>
      </c>
      <c r="BL211" s="18" t="s">
        <v>133</v>
      </c>
      <c r="BM211" s="230" t="s">
        <v>269</v>
      </c>
    </row>
    <row r="212" s="2" customFormat="1">
      <c r="A212" s="39"/>
      <c r="B212" s="40"/>
      <c r="C212" s="41"/>
      <c r="D212" s="232" t="s">
        <v>135</v>
      </c>
      <c r="E212" s="41"/>
      <c r="F212" s="233" t="s">
        <v>270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135</v>
      </c>
      <c r="AU212" s="18" t="s">
        <v>87</v>
      </c>
    </row>
    <row r="213" s="2" customFormat="1">
      <c r="A213" s="39"/>
      <c r="B213" s="40"/>
      <c r="C213" s="41"/>
      <c r="D213" s="237" t="s">
        <v>137</v>
      </c>
      <c r="E213" s="41"/>
      <c r="F213" s="238" t="s">
        <v>271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137</v>
      </c>
      <c r="AU213" s="18" t="s">
        <v>87</v>
      </c>
    </row>
    <row r="214" s="13" customFormat="1">
      <c r="A214" s="13"/>
      <c r="B214" s="239"/>
      <c r="C214" s="240"/>
      <c r="D214" s="232" t="s">
        <v>139</v>
      </c>
      <c r="E214" s="241" t="s">
        <v>1</v>
      </c>
      <c r="F214" s="242" t="s">
        <v>272</v>
      </c>
      <c r="G214" s="240"/>
      <c r="H214" s="243">
        <v>1485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139</v>
      </c>
      <c r="AU214" s="249" t="s">
        <v>87</v>
      </c>
      <c r="AV214" s="13" t="s">
        <v>87</v>
      </c>
      <c r="AW214" s="13" t="s">
        <v>34</v>
      </c>
      <c r="AX214" s="13" t="s">
        <v>77</v>
      </c>
      <c r="AY214" s="249" t="s">
        <v>126</v>
      </c>
    </row>
    <row r="215" s="13" customFormat="1">
      <c r="A215" s="13"/>
      <c r="B215" s="239"/>
      <c r="C215" s="240"/>
      <c r="D215" s="232" t="s">
        <v>139</v>
      </c>
      <c r="E215" s="241" t="s">
        <v>1</v>
      </c>
      <c r="F215" s="242" t="s">
        <v>273</v>
      </c>
      <c r="G215" s="240"/>
      <c r="H215" s="243">
        <v>1485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139</v>
      </c>
      <c r="AU215" s="249" t="s">
        <v>87</v>
      </c>
      <c r="AV215" s="13" t="s">
        <v>87</v>
      </c>
      <c r="AW215" s="13" t="s">
        <v>34</v>
      </c>
      <c r="AX215" s="13" t="s">
        <v>77</v>
      </c>
      <c r="AY215" s="249" t="s">
        <v>126</v>
      </c>
    </row>
    <row r="216" s="14" customFormat="1">
      <c r="A216" s="14"/>
      <c r="B216" s="250"/>
      <c r="C216" s="251"/>
      <c r="D216" s="232" t="s">
        <v>139</v>
      </c>
      <c r="E216" s="252" t="s">
        <v>1</v>
      </c>
      <c r="F216" s="253" t="s">
        <v>191</v>
      </c>
      <c r="G216" s="251"/>
      <c r="H216" s="254">
        <v>2970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0" t="s">
        <v>139</v>
      </c>
      <c r="AU216" s="260" t="s">
        <v>87</v>
      </c>
      <c r="AV216" s="14" t="s">
        <v>133</v>
      </c>
      <c r="AW216" s="14" t="s">
        <v>34</v>
      </c>
      <c r="AX216" s="14" t="s">
        <v>85</v>
      </c>
      <c r="AY216" s="260" t="s">
        <v>126</v>
      </c>
    </row>
    <row r="217" s="2" customFormat="1" ht="16.5" customHeight="1">
      <c r="A217" s="39"/>
      <c r="B217" s="40"/>
      <c r="C217" s="219" t="s">
        <v>274</v>
      </c>
      <c r="D217" s="219" t="s">
        <v>128</v>
      </c>
      <c r="E217" s="220" t="s">
        <v>275</v>
      </c>
      <c r="F217" s="221" t="s">
        <v>276</v>
      </c>
      <c r="G217" s="222" t="s">
        <v>131</v>
      </c>
      <c r="H217" s="223">
        <v>1485</v>
      </c>
      <c r="I217" s="224"/>
      <c r="J217" s="225">
        <f>ROUND(I217*H217,2)</f>
        <v>0</v>
      </c>
      <c r="K217" s="221" t="s">
        <v>132</v>
      </c>
      <c r="L217" s="45"/>
      <c r="M217" s="226" t="s">
        <v>1</v>
      </c>
      <c r="N217" s="227" t="s">
        <v>42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133</v>
      </c>
      <c r="AT217" s="230" t="s">
        <v>128</v>
      </c>
      <c r="AU217" s="230" t="s">
        <v>87</v>
      </c>
      <c r="AY217" s="18" t="s">
        <v>126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85</v>
      </c>
      <c r="BK217" s="231">
        <f>ROUND(I217*H217,2)</f>
        <v>0</v>
      </c>
      <c r="BL217" s="18" t="s">
        <v>133</v>
      </c>
      <c r="BM217" s="230" t="s">
        <v>277</v>
      </c>
    </row>
    <row r="218" s="2" customFormat="1">
      <c r="A218" s="39"/>
      <c r="B218" s="40"/>
      <c r="C218" s="41"/>
      <c r="D218" s="232" t="s">
        <v>135</v>
      </c>
      <c r="E218" s="41"/>
      <c r="F218" s="233" t="s">
        <v>278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135</v>
      </c>
      <c r="AU218" s="18" t="s">
        <v>87</v>
      </c>
    </row>
    <row r="219" s="2" customFormat="1">
      <c r="A219" s="39"/>
      <c r="B219" s="40"/>
      <c r="C219" s="41"/>
      <c r="D219" s="237" t="s">
        <v>137</v>
      </c>
      <c r="E219" s="41"/>
      <c r="F219" s="238" t="s">
        <v>279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137</v>
      </c>
      <c r="AU219" s="18" t="s">
        <v>87</v>
      </c>
    </row>
    <row r="220" s="13" customFormat="1">
      <c r="A220" s="13"/>
      <c r="B220" s="239"/>
      <c r="C220" s="240"/>
      <c r="D220" s="232" t="s">
        <v>139</v>
      </c>
      <c r="E220" s="241" t="s">
        <v>1</v>
      </c>
      <c r="F220" s="242" t="s">
        <v>280</v>
      </c>
      <c r="G220" s="240"/>
      <c r="H220" s="243">
        <v>1485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139</v>
      </c>
      <c r="AU220" s="249" t="s">
        <v>87</v>
      </c>
      <c r="AV220" s="13" t="s">
        <v>87</v>
      </c>
      <c r="AW220" s="13" t="s">
        <v>34</v>
      </c>
      <c r="AX220" s="13" t="s">
        <v>85</v>
      </c>
      <c r="AY220" s="249" t="s">
        <v>126</v>
      </c>
    </row>
    <row r="221" s="2" customFormat="1" ht="16.5" customHeight="1">
      <c r="A221" s="39"/>
      <c r="B221" s="40"/>
      <c r="C221" s="219" t="s">
        <v>7</v>
      </c>
      <c r="D221" s="219" t="s">
        <v>128</v>
      </c>
      <c r="E221" s="220" t="s">
        <v>281</v>
      </c>
      <c r="F221" s="221" t="s">
        <v>282</v>
      </c>
      <c r="G221" s="222" t="s">
        <v>131</v>
      </c>
      <c r="H221" s="223">
        <v>1485</v>
      </c>
      <c r="I221" s="224"/>
      <c r="J221" s="225">
        <f>ROUND(I221*H221,2)</f>
        <v>0</v>
      </c>
      <c r="K221" s="221" t="s">
        <v>132</v>
      </c>
      <c r="L221" s="45"/>
      <c r="M221" s="226" t="s">
        <v>1</v>
      </c>
      <c r="N221" s="227" t="s">
        <v>42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133</v>
      </c>
      <c r="AT221" s="230" t="s">
        <v>128</v>
      </c>
      <c r="AU221" s="230" t="s">
        <v>87</v>
      </c>
      <c r="AY221" s="18" t="s">
        <v>126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85</v>
      </c>
      <c r="BK221" s="231">
        <f>ROUND(I221*H221,2)</f>
        <v>0</v>
      </c>
      <c r="BL221" s="18" t="s">
        <v>133</v>
      </c>
      <c r="BM221" s="230" t="s">
        <v>283</v>
      </c>
    </row>
    <row r="222" s="2" customFormat="1">
      <c r="A222" s="39"/>
      <c r="B222" s="40"/>
      <c r="C222" s="41"/>
      <c r="D222" s="232" t="s">
        <v>135</v>
      </c>
      <c r="E222" s="41"/>
      <c r="F222" s="233" t="s">
        <v>284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135</v>
      </c>
      <c r="AU222" s="18" t="s">
        <v>87</v>
      </c>
    </row>
    <row r="223" s="2" customFormat="1">
      <c r="A223" s="39"/>
      <c r="B223" s="40"/>
      <c r="C223" s="41"/>
      <c r="D223" s="237" t="s">
        <v>137</v>
      </c>
      <c r="E223" s="41"/>
      <c r="F223" s="238" t="s">
        <v>285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137</v>
      </c>
      <c r="AU223" s="18" t="s">
        <v>87</v>
      </c>
    </row>
    <row r="224" s="13" customFormat="1">
      <c r="A224" s="13"/>
      <c r="B224" s="239"/>
      <c r="C224" s="240"/>
      <c r="D224" s="232" t="s">
        <v>139</v>
      </c>
      <c r="E224" s="241" t="s">
        <v>1</v>
      </c>
      <c r="F224" s="242" t="s">
        <v>286</v>
      </c>
      <c r="G224" s="240"/>
      <c r="H224" s="243">
        <v>1485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139</v>
      </c>
      <c r="AU224" s="249" t="s">
        <v>87</v>
      </c>
      <c r="AV224" s="13" t="s">
        <v>87</v>
      </c>
      <c r="AW224" s="13" t="s">
        <v>34</v>
      </c>
      <c r="AX224" s="13" t="s">
        <v>85</v>
      </c>
      <c r="AY224" s="249" t="s">
        <v>126</v>
      </c>
    </row>
    <row r="225" s="2" customFormat="1" ht="16.5" customHeight="1">
      <c r="A225" s="39"/>
      <c r="B225" s="40"/>
      <c r="C225" s="219" t="s">
        <v>287</v>
      </c>
      <c r="D225" s="219" t="s">
        <v>128</v>
      </c>
      <c r="E225" s="220" t="s">
        <v>288</v>
      </c>
      <c r="F225" s="221" t="s">
        <v>289</v>
      </c>
      <c r="G225" s="222" t="s">
        <v>131</v>
      </c>
      <c r="H225" s="223">
        <v>1485</v>
      </c>
      <c r="I225" s="224"/>
      <c r="J225" s="225">
        <f>ROUND(I225*H225,2)</f>
        <v>0</v>
      </c>
      <c r="K225" s="221" t="s">
        <v>132</v>
      </c>
      <c r="L225" s="45"/>
      <c r="M225" s="226" t="s">
        <v>1</v>
      </c>
      <c r="N225" s="227" t="s">
        <v>42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133</v>
      </c>
      <c r="AT225" s="230" t="s">
        <v>128</v>
      </c>
      <c r="AU225" s="230" t="s">
        <v>87</v>
      </c>
      <c r="AY225" s="18" t="s">
        <v>126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85</v>
      </c>
      <c r="BK225" s="231">
        <f>ROUND(I225*H225,2)</f>
        <v>0</v>
      </c>
      <c r="BL225" s="18" t="s">
        <v>133</v>
      </c>
      <c r="BM225" s="230" t="s">
        <v>290</v>
      </c>
    </row>
    <row r="226" s="2" customFormat="1">
      <c r="A226" s="39"/>
      <c r="B226" s="40"/>
      <c r="C226" s="41"/>
      <c r="D226" s="232" t="s">
        <v>135</v>
      </c>
      <c r="E226" s="41"/>
      <c r="F226" s="233" t="s">
        <v>291</v>
      </c>
      <c r="G226" s="41"/>
      <c r="H226" s="41"/>
      <c r="I226" s="234"/>
      <c r="J226" s="41"/>
      <c r="K226" s="41"/>
      <c r="L226" s="45"/>
      <c r="M226" s="235"/>
      <c r="N226" s="23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135</v>
      </c>
      <c r="AU226" s="18" t="s">
        <v>87</v>
      </c>
    </row>
    <row r="227" s="2" customFormat="1">
      <c r="A227" s="39"/>
      <c r="B227" s="40"/>
      <c r="C227" s="41"/>
      <c r="D227" s="237" t="s">
        <v>137</v>
      </c>
      <c r="E227" s="41"/>
      <c r="F227" s="238" t="s">
        <v>292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137</v>
      </c>
      <c r="AU227" s="18" t="s">
        <v>87</v>
      </c>
    </row>
    <row r="228" s="13" customFormat="1">
      <c r="A228" s="13"/>
      <c r="B228" s="239"/>
      <c r="C228" s="240"/>
      <c r="D228" s="232" t="s">
        <v>139</v>
      </c>
      <c r="E228" s="241" t="s">
        <v>1</v>
      </c>
      <c r="F228" s="242" t="s">
        <v>293</v>
      </c>
      <c r="G228" s="240"/>
      <c r="H228" s="243">
        <v>1485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139</v>
      </c>
      <c r="AU228" s="249" t="s">
        <v>87</v>
      </c>
      <c r="AV228" s="13" t="s">
        <v>87</v>
      </c>
      <c r="AW228" s="13" t="s">
        <v>34</v>
      </c>
      <c r="AX228" s="13" t="s">
        <v>85</v>
      </c>
      <c r="AY228" s="249" t="s">
        <v>126</v>
      </c>
    </row>
    <row r="229" s="2" customFormat="1" ht="16.5" customHeight="1">
      <c r="A229" s="39"/>
      <c r="B229" s="40"/>
      <c r="C229" s="219" t="s">
        <v>294</v>
      </c>
      <c r="D229" s="219" t="s">
        <v>128</v>
      </c>
      <c r="E229" s="220" t="s">
        <v>295</v>
      </c>
      <c r="F229" s="221" t="s">
        <v>296</v>
      </c>
      <c r="G229" s="222" t="s">
        <v>131</v>
      </c>
      <c r="H229" s="223">
        <v>1485</v>
      </c>
      <c r="I229" s="224"/>
      <c r="J229" s="225">
        <f>ROUND(I229*H229,2)</f>
        <v>0</v>
      </c>
      <c r="K229" s="221" t="s">
        <v>132</v>
      </c>
      <c r="L229" s="45"/>
      <c r="M229" s="226" t="s">
        <v>1</v>
      </c>
      <c r="N229" s="227" t="s">
        <v>42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133</v>
      </c>
      <c r="AT229" s="230" t="s">
        <v>128</v>
      </c>
      <c r="AU229" s="230" t="s">
        <v>87</v>
      </c>
      <c r="AY229" s="18" t="s">
        <v>126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85</v>
      </c>
      <c r="BK229" s="231">
        <f>ROUND(I229*H229,2)</f>
        <v>0</v>
      </c>
      <c r="BL229" s="18" t="s">
        <v>133</v>
      </c>
      <c r="BM229" s="230" t="s">
        <v>297</v>
      </c>
    </row>
    <row r="230" s="2" customFormat="1">
      <c r="A230" s="39"/>
      <c r="B230" s="40"/>
      <c r="C230" s="41"/>
      <c r="D230" s="232" t="s">
        <v>135</v>
      </c>
      <c r="E230" s="41"/>
      <c r="F230" s="233" t="s">
        <v>298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135</v>
      </c>
      <c r="AU230" s="18" t="s">
        <v>87</v>
      </c>
    </row>
    <row r="231" s="2" customFormat="1">
      <c r="A231" s="39"/>
      <c r="B231" s="40"/>
      <c r="C231" s="41"/>
      <c r="D231" s="237" t="s">
        <v>137</v>
      </c>
      <c r="E231" s="41"/>
      <c r="F231" s="238" t="s">
        <v>299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137</v>
      </c>
      <c r="AU231" s="18" t="s">
        <v>87</v>
      </c>
    </row>
    <row r="232" s="13" customFormat="1">
      <c r="A232" s="13"/>
      <c r="B232" s="239"/>
      <c r="C232" s="240"/>
      <c r="D232" s="232" t="s">
        <v>139</v>
      </c>
      <c r="E232" s="241" t="s">
        <v>1</v>
      </c>
      <c r="F232" s="242" t="s">
        <v>300</v>
      </c>
      <c r="G232" s="240"/>
      <c r="H232" s="243">
        <v>1485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139</v>
      </c>
      <c r="AU232" s="249" t="s">
        <v>87</v>
      </c>
      <c r="AV232" s="13" t="s">
        <v>87</v>
      </c>
      <c r="AW232" s="13" t="s">
        <v>34</v>
      </c>
      <c r="AX232" s="13" t="s">
        <v>85</v>
      </c>
      <c r="AY232" s="249" t="s">
        <v>126</v>
      </c>
    </row>
    <row r="233" s="2" customFormat="1" ht="16.5" customHeight="1">
      <c r="A233" s="39"/>
      <c r="B233" s="40"/>
      <c r="C233" s="219" t="s">
        <v>301</v>
      </c>
      <c r="D233" s="219" t="s">
        <v>128</v>
      </c>
      <c r="E233" s="220" t="s">
        <v>302</v>
      </c>
      <c r="F233" s="221" t="s">
        <v>303</v>
      </c>
      <c r="G233" s="222" t="s">
        <v>131</v>
      </c>
      <c r="H233" s="223">
        <v>7</v>
      </c>
      <c r="I233" s="224"/>
      <c r="J233" s="225">
        <f>ROUND(I233*H233,2)</f>
        <v>0</v>
      </c>
      <c r="K233" s="221" t="s">
        <v>132</v>
      </c>
      <c r="L233" s="45"/>
      <c r="M233" s="226" t="s">
        <v>1</v>
      </c>
      <c r="N233" s="227" t="s">
        <v>42</v>
      </c>
      <c r="O233" s="92"/>
      <c r="P233" s="228">
        <f>O233*H233</f>
        <v>0</v>
      </c>
      <c r="Q233" s="228">
        <v>0.090620000000000006</v>
      </c>
      <c r="R233" s="228">
        <f>Q233*H233</f>
        <v>0.63434000000000001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133</v>
      </c>
      <c r="AT233" s="230" t="s">
        <v>128</v>
      </c>
      <c r="AU233" s="230" t="s">
        <v>87</v>
      </c>
      <c r="AY233" s="18" t="s">
        <v>126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85</v>
      </c>
      <c r="BK233" s="231">
        <f>ROUND(I233*H233,2)</f>
        <v>0</v>
      </c>
      <c r="BL233" s="18" t="s">
        <v>133</v>
      </c>
      <c r="BM233" s="230" t="s">
        <v>304</v>
      </c>
    </row>
    <row r="234" s="2" customFormat="1">
      <c r="A234" s="39"/>
      <c r="B234" s="40"/>
      <c r="C234" s="41"/>
      <c r="D234" s="232" t="s">
        <v>135</v>
      </c>
      <c r="E234" s="41"/>
      <c r="F234" s="233" t="s">
        <v>305</v>
      </c>
      <c r="G234" s="41"/>
      <c r="H234" s="41"/>
      <c r="I234" s="234"/>
      <c r="J234" s="41"/>
      <c r="K234" s="41"/>
      <c r="L234" s="45"/>
      <c r="M234" s="235"/>
      <c r="N234" s="236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135</v>
      </c>
      <c r="AU234" s="18" t="s">
        <v>87</v>
      </c>
    </row>
    <row r="235" s="2" customFormat="1">
      <c r="A235" s="39"/>
      <c r="B235" s="40"/>
      <c r="C235" s="41"/>
      <c r="D235" s="237" t="s">
        <v>137</v>
      </c>
      <c r="E235" s="41"/>
      <c r="F235" s="238" t="s">
        <v>306</v>
      </c>
      <c r="G235" s="41"/>
      <c r="H235" s="41"/>
      <c r="I235" s="234"/>
      <c r="J235" s="41"/>
      <c r="K235" s="41"/>
      <c r="L235" s="45"/>
      <c r="M235" s="235"/>
      <c r="N235" s="23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137</v>
      </c>
      <c r="AU235" s="18" t="s">
        <v>87</v>
      </c>
    </row>
    <row r="236" s="13" customFormat="1">
      <c r="A236" s="13"/>
      <c r="B236" s="239"/>
      <c r="C236" s="240"/>
      <c r="D236" s="232" t="s">
        <v>139</v>
      </c>
      <c r="E236" s="241" t="s">
        <v>1</v>
      </c>
      <c r="F236" s="242" t="s">
        <v>307</v>
      </c>
      <c r="G236" s="240"/>
      <c r="H236" s="243">
        <v>7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139</v>
      </c>
      <c r="AU236" s="249" t="s">
        <v>87</v>
      </c>
      <c r="AV236" s="13" t="s">
        <v>87</v>
      </c>
      <c r="AW236" s="13" t="s">
        <v>34</v>
      </c>
      <c r="AX236" s="13" t="s">
        <v>85</v>
      </c>
      <c r="AY236" s="249" t="s">
        <v>126</v>
      </c>
    </row>
    <row r="237" s="12" customFormat="1" ht="22.8" customHeight="1">
      <c r="A237" s="12"/>
      <c r="B237" s="203"/>
      <c r="C237" s="204"/>
      <c r="D237" s="205" t="s">
        <v>76</v>
      </c>
      <c r="E237" s="217" t="s">
        <v>183</v>
      </c>
      <c r="F237" s="217" t="s">
        <v>308</v>
      </c>
      <c r="G237" s="204"/>
      <c r="H237" s="204"/>
      <c r="I237" s="207"/>
      <c r="J237" s="218">
        <f>BK237</f>
        <v>0</v>
      </c>
      <c r="K237" s="204"/>
      <c r="L237" s="209"/>
      <c r="M237" s="210"/>
      <c r="N237" s="211"/>
      <c r="O237" s="211"/>
      <c r="P237" s="212">
        <f>SUM(P238:P298)</f>
        <v>0</v>
      </c>
      <c r="Q237" s="211"/>
      <c r="R237" s="212">
        <f>SUM(R238:R298)</f>
        <v>9.2347640000000002</v>
      </c>
      <c r="S237" s="211"/>
      <c r="T237" s="213">
        <f>SUM(T238:T298)</f>
        <v>7.46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4" t="s">
        <v>85</v>
      </c>
      <c r="AT237" s="215" t="s">
        <v>76</v>
      </c>
      <c r="AU237" s="215" t="s">
        <v>85</v>
      </c>
      <c r="AY237" s="214" t="s">
        <v>126</v>
      </c>
      <c r="BK237" s="216">
        <f>SUM(BK238:BK298)</f>
        <v>0</v>
      </c>
    </row>
    <row r="238" s="2" customFormat="1" ht="16.5" customHeight="1">
      <c r="A238" s="39"/>
      <c r="B238" s="40"/>
      <c r="C238" s="219" t="s">
        <v>309</v>
      </c>
      <c r="D238" s="219" t="s">
        <v>128</v>
      </c>
      <c r="E238" s="220" t="s">
        <v>310</v>
      </c>
      <c r="F238" s="221" t="s">
        <v>311</v>
      </c>
      <c r="G238" s="222" t="s">
        <v>163</v>
      </c>
      <c r="H238" s="223">
        <v>32</v>
      </c>
      <c r="I238" s="224"/>
      <c r="J238" s="225">
        <f>ROUND(I238*H238,2)</f>
        <v>0</v>
      </c>
      <c r="K238" s="221" t="s">
        <v>132</v>
      </c>
      <c r="L238" s="45"/>
      <c r="M238" s="226" t="s">
        <v>1</v>
      </c>
      <c r="N238" s="227" t="s">
        <v>42</v>
      </c>
      <c r="O238" s="92"/>
      <c r="P238" s="228">
        <f>O238*H238</f>
        <v>0</v>
      </c>
      <c r="Q238" s="228">
        <v>1.0000000000000001E-05</v>
      </c>
      <c r="R238" s="228">
        <f>Q238*H238</f>
        <v>0.00032000000000000003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133</v>
      </c>
      <c r="AT238" s="230" t="s">
        <v>128</v>
      </c>
      <c r="AU238" s="230" t="s">
        <v>87</v>
      </c>
      <c r="AY238" s="18" t="s">
        <v>126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85</v>
      </c>
      <c r="BK238" s="231">
        <f>ROUND(I238*H238,2)</f>
        <v>0</v>
      </c>
      <c r="BL238" s="18" t="s">
        <v>133</v>
      </c>
      <c r="BM238" s="230" t="s">
        <v>312</v>
      </c>
    </row>
    <row r="239" s="2" customFormat="1">
      <c r="A239" s="39"/>
      <c r="B239" s="40"/>
      <c r="C239" s="41"/>
      <c r="D239" s="232" t="s">
        <v>135</v>
      </c>
      <c r="E239" s="41"/>
      <c r="F239" s="233" t="s">
        <v>313</v>
      </c>
      <c r="G239" s="41"/>
      <c r="H239" s="41"/>
      <c r="I239" s="234"/>
      <c r="J239" s="41"/>
      <c r="K239" s="41"/>
      <c r="L239" s="45"/>
      <c r="M239" s="235"/>
      <c r="N239" s="236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135</v>
      </c>
      <c r="AU239" s="18" t="s">
        <v>87</v>
      </c>
    </row>
    <row r="240" s="2" customFormat="1">
      <c r="A240" s="39"/>
      <c r="B240" s="40"/>
      <c r="C240" s="41"/>
      <c r="D240" s="237" t="s">
        <v>137</v>
      </c>
      <c r="E240" s="41"/>
      <c r="F240" s="238" t="s">
        <v>314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137</v>
      </c>
      <c r="AU240" s="18" t="s">
        <v>87</v>
      </c>
    </row>
    <row r="241" s="13" customFormat="1">
      <c r="A241" s="13"/>
      <c r="B241" s="239"/>
      <c r="C241" s="240"/>
      <c r="D241" s="232" t="s">
        <v>139</v>
      </c>
      <c r="E241" s="241" t="s">
        <v>1</v>
      </c>
      <c r="F241" s="242" t="s">
        <v>315</v>
      </c>
      <c r="G241" s="240"/>
      <c r="H241" s="243">
        <v>32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139</v>
      </c>
      <c r="AU241" s="249" t="s">
        <v>87</v>
      </c>
      <c r="AV241" s="13" t="s">
        <v>87</v>
      </c>
      <c r="AW241" s="13" t="s">
        <v>34</v>
      </c>
      <c r="AX241" s="13" t="s">
        <v>85</v>
      </c>
      <c r="AY241" s="249" t="s">
        <v>126</v>
      </c>
    </row>
    <row r="242" s="2" customFormat="1" ht="16.5" customHeight="1">
      <c r="A242" s="39"/>
      <c r="B242" s="40"/>
      <c r="C242" s="261" t="s">
        <v>316</v>
      </c>
      <c r="D242" s="261" t="s">
        <v>223</v>
      </c>
      <c r="E242" s="262" t="s">
        <v>317</v>
      </c>
      <c r="F242" s="263" t="s">
        <v>318</v>
      </c>
      <c r="G242" s="264" t="s">
        <v>163</v>
      </c>
      <c r="H242" s="265">
        <v>38.399999999999999</v>
      </c>
      <c r="I242" s="266"/>
      <c r="J242" s="267">
        <f>ROUND(I242*H242,2)</f>
        <v>0</v>
      </c>
      <c r="K242" s="263" t="s">
        <v>132</v>
      </c>
      <c r="L242" s="268"/>
      <c r="M242" s="269" t="s">
        <v>1</v>
      </c>
      <c r="N242" s="270" t="s">
        <v>42</v>
      </c>
      <c r="O242" s="92"/>
      <c r="P242" s="228">
        <f>O242*H242</f>
        <v>0</v>
      </c>
      <c r="Q242" s="228">
        <v>0.0043099999999999996</v>
      </c>
      <c r="R242" s="228">
        <f>Q242*H242</f>
        <v>0.16550399999999998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183</v>
      </c>
      <c r="AT242" s="230" t="s">
        <v>223</v>
      </c>
      <c r="AU242" s="230" t="s">
        <v>87</v>
      </c>
      <c r="AY242" s="18" t="s">
        <v>126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85</v>
      </c>
      <c r="BK242" s="231">
        <f>ROUND(I242*H242,2)</f>
        <v>0</v>
      </c>
      <c r="BL242" s="18" t="s">
        <v>133</v>
      </c>
      <c r="BM242" s="230" t="s">
        <v>319</v>
      </c>
    </row>
    <row r="243" s="2" customFormat="1">
      <c r="A243" s="39"/>
      <c r="B243" s="40"/>
      <c r="C243" s="41"/>
      <c r="D243" s="232" t="s">
        <v>135</v>
      </c>
      <c r="E243" s="41"/>
      <c r="F243" s="233" t="s">
        <v>318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135</v>
      </c>
      <c r="AU243" s="18" t="s">
        <v>87</v>
      </c>
    </row>
    <row r="244" s="13" customFormat="1">
      <c r="A244" s="13"/>
      <c r="B244" s="239"/>
      <c r="C244" s="240"/>
      <c r="D244" s="232" t="s">
        <v>139</v>
      </c>
      <c r="E244" s="241" t="s">
        <v>1</v>
      </c>
      <c r="F244" s="242" t="s">
        <v>320</v>
      </c>
      <c r="G244" s="240"/>
      <c r="H244" s="243">
        <v>38.399999999999999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139</v>
      </c>
      <c r="AU244" s="249" t="s">
        <v>87</v>
      </c>
      <c r="AV244" s="13" t="s">
        <v>87</v>
      </c>
      <c r="AW244" s="13" t="s">
        <v>34</v>
      </c>
      <c r="AX244" s="13" t="s">
        <v>85</v>
      </c>
      <c r="AY244" s="249" t="s">
        <v>126</v>
      </c>
    </row>
    <row r="245" s="2" customFormat="1" ht="21.75" customHeight="1">
      <c r="A245" s="39"/>
      <c r="B245" s="40"/>
      <c r="C245" s="219" t="s">
        <v>321</v>
      </c>
      <c r="D245" s="219" t="s">
        <v>128</v>
      </c>
      <c r="E245" s="220" t="s">
        <v>322</v>
      </c>
      <c r="F245" s="221" t="s">
        <v>323</v>
      </c>
      <c r="G245" s="222" t="s">
        <v>324</v>
      </c>
      <c r="H245" s="223">
        <v>7</v>
      </c>
      <c r="I245" s="224"/>
      <c r="J245" s="225">
        <f>ROUND(I245*H245,2)</f>
        <v>0</v>
      </c>
      <c r="K245" s="221" t="s">
        <v>132</v>
      </c>
      <c r="L245" s="45"/>
      <c r="M245" s="226" t="s">
        <v>1</v>
      </c>
      <c r="N245" s="227" t="s">
        <v>42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133</v>
      </c>
      <c r="AT245" s="230" t="s">
        <v>128</v>
      </c>
      <c r="AU245" s="230" t="s">
        <v>87</v>
      </c>
      <c r="AY245" s="18" t="s">
        <v>126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85</v>
      </c>
      <c r="BK245" s="231">
        <f>ROUND(I245*H245,2)</f>
        <v>0</v>
      </c>
      <c r="BL245" s="18" t="s">
        <v>133</v>
      </c>
      <c r="BM245" s="230" t="s">
        <v>325</v>
      </c>
    </row>
    <row r="246" s="2" customFormat="1">
      <c r="A246" s="39"/>
      <c r="B246" s="40"/>
      <c r="C246" s="41"/>
      <c r="D246" s="232" t="s">
        <v>135</v>
      </c>
      <c r="E246" s="41"/>
      <c r="F246" s="233" t="s">
        <v>326</v>
      </c>
      <c r="G246" s="41"/>
      <c r="H246" s="41"/>
      <c r="I246" s="234"/>
      <c r="J246" s="41"/>
      <c r="K246" s="41"/>
      <c r="L246" s="45"/>
      <c r="M246" s="235"/>
      <c r="N246" s="236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135</v>
      </c>
      <c r="AU246" s="18" t="s">
        <v>87</v>
      </c>
    </row>
    <row r="247" s="2" customFormat="1">
      <c r="A247" s="39"/>
      <c r="B247" s="40"/>
      <c r="C247" s="41"/>
      <c r="D247" s="237" t="s">
        <v>137</v>
      </c>
      <c r="E247" s="41"/>
      <c r="F247" s="238" t="s">
        <v>327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137</v>
      </c>
      <c r="AU247" s="18" t="s">
        <v>87</v>
      </c>
    </row>
    <row r="248" s="13" customFormat="1">
      <c r="A248" s="13"/>
      <c r="B248" s="239"/>
      <c r="C248" s="240"/>
      <c r="D248" s="232" t="s">
        <v>139</v>
      </c>
      <c r="E248" s="241" t="s">
        <v>1</v>
      </c>
      <c r="F248" s="242" t="s">
        <v>328</v>
      </c>
      <c r="G248" s="240"/>
      <c r="H248" s="243">
        <v>7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139</v>
      </c>
      <c r="AU248" s="249" t="s">
        <v>87</v>
      </c>
      <c r="AV248" s="13" t="s">
        <v>87</v>
      </c>
      <c r="AW248" s="13" t="s">
        <v>34</v>
      </c>
      <c r="AX248" s="13" t="s">
        <v>85</v>
      </c>
      <c r="AY248" s="249" t="s">
        <v>126</v>
      </c>
    </row>
    <row r="249" s="2" customFormat="1" ht="16.5" customHeight="1">
      <c r="A249" s="39"/>
      <c r="B249" s="40"/>
      <c r="C249" s="261" t="s">
        <v>329</v>
      </c>
      <c r="D249" s="261" t="s">
        <v>223</v>
      </c>
      <c r="E249" s="262" t="s">
        <v>330</v>
      </c>
      <c r="F249" s="263" t="s">
        <v>331</v>
      </c>
      <c r="G249" s="264" t="s">
        <v>324</v>
      </c>
      <c r="H249" s="265">
        <v>7</v>
      </c>
      <c r="I249" s="266"/>
      <c r="J249" s="267">
        <f>ROUND(I249*H249,2)</f>
        <v>0</v>
      </c>
      <c r="K249" s="263" t="s">
        <v>132</v>
      </c>
      <c r="L249" s="268"/>
      <c r="M249" s="269" t="s">
        <v>1</v>
      </c>
      <c r="N249" s="270" t="s">
        <v>42</v>
      </c>
      <c r="O249" s="92"/>
      <c r="P249" s="228">
        <f>O249*H249</f>
        <v>0</v>
      </c>
      <c r="Q249" s="228">
        <v>0.00054000000000000001</v>
      </c>
      <c r="R249" s="228">
        <f>Q249*H249</f>
        <v>0.0037799999999999999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183</v>
      </c>
      <c r="AT249" s="230" t="s">
        <v>223</v>
      </c>
      <c r="AU249" s="230" t="s">
        <v>87</v>
      </c>
      <c r="AY249" s="18" t="s">
        <v>126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85</v>
      </c>
      <c r="BK249" s="231">
        <f>ROUND(I249*H249,2)</f>
        <v>0</v>
      </c>
      <c r="BL249" s="18" t="s">
        <v>133</v>
      </c>
      <c r="BM249" s="230" t="s">
        <v>332</v>
      </c>
    </row>
    <row r="250" s="2" customFormat="1">
      <c r="A250" s="39"/>
      <c r="B250" s="40"/>
      <c r="C250" s="41"/>
      <c r="D250" s="232" t="s">
        <v>135</v>
      </c>
      <c r="E250" s="41"/>
      <c r="F250" s="233" t="s">
        <v>331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135</v>
      </c>
      <c r="AU250" s="18" t="s">
        <v>87</v>
      </c>
    </row>
    <row r="251" s="13" customFormat="1">
      <c r="A251" s="13"/>
      <c r="B251" s="239"/>
      <c r="C251" s="240"/>
      <c r="D251" s="232" t="s">
        <v>139</v>
      </c>
      <c r="E251" s="241" t="s">
        <v>1</v>
      </c>
      <c r="F251" s="242" t="s">
        <v>175</v>
      </c>
      <c r="G251" s="240"/>
      <c r="H251" s="243">
        <v>7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139</v>
      </c>
      <c r="AU251" s="249" t="s">
        <v>87</v>
      </c>
      <c r="AV251" s="13" t="s">
        <v>87</v>
      </c>
      <c r="AW251" s="13" t="s">
        <v>34</v>
      </c>
      <c r="AX251" s="13" t="s">
        <v>85</v>
      </c>
      <c r="AY251" s="249" t="s">
        <v>126</v>
      </c>
    </row>
    <row r="252" s="2" customFormat="1" ht="16.5" customHeight="1">
      <c r="A252" s="39"/>
      <c r="B252" s="40"/>
      <c r="C252" s="219" t="s">
        <v>333</v>
      </c>
      <c r="D252" s="219" t="s">
        <v>128</v>
      </c>
      <c r="E252" s="220" t="s">
        <v>334</v>
      </c>
      <c r="F252" s="221" t="s">
        <v>335</v>
      </c>
      <c r="G252" s="222" t="s">
        <v>178</v>
      </c>
      <c r="H252" s="223">
        <v>3.5</v>
      </c>
      <c r="I252" s="224"/>
      <c r="J252" s="225">
        <f>ROUND(I252*H252,2)</f>
        <v>0</v>
      </c>
      <c r="K252" s="221" t="s">
        <v>132</v>
      </c>
      <c r="L252" s="45"/>
      <c r="M252" s="226" t="s">
        <v>1</v>
      </c>
      <c r="N252" s="227" t="s">
        <v>42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1.76</v>
      </c>
      <c r="T252" s="229">
        <f>S252*H252</f>
        <v>6.1600000000000001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133</v>
      </c>
      <c r="AT252" s="230" t="s">
        <v>128</v>
      </c>
      <c r="AU252" s="230" t="s">
        <v>87</v>
      </c>
      <c r="AY252" s="18" t="s">
        <v>126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85</v>
      </c>
      <c r="BK252" s="231">
        <f>ROUND(I252*H252,2)</f>
        <v>0</v>
      </c>
      <c r="BL252" s="18" t="s">
        <v>133</v>
      </c>
      <c r="BM252" s="230" t="s">
        <v>336</v>
      </c>
    </row>
    <row r="253" s="2" customFormat="1">
      <c r="A253" s="39"/>
      <c r="B253" s="40"/>
      <c r="C253" s="41"/>
      <c r="D253" s="232" t="s">
        <v>135</v>
      </c>
      <c r="E253" s="41"/>
      <c r="F253" s="233" t="s">
        <v>337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135</v>
      </c>
      <c r="AU253" s="18" t="s">
        <v>87</v>
      </c>
    </row>
    <row r="254" s="2" customFormat="1">
      <c r="A254" s="39"/>
      <c r="B254" s="40"/>
      <c r="C254" s="41"/>
      <c r="D254" s="237" t="s">
        <v>137</v>
      </c>
      <c r="E254" s="41"/>
      <c r="F254" s="238" t="s">
        <v>338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137</v>
      </c>
      <c r="AU254" s="18" t="s">
        <v>87</v>
      </c>
    </row>
    <row r="255" s="13" customFormat="1">
      <c r="A255" s="13"/>
      <c r="B255" s="239"/>
      <c r="C255" s="240"/>
      <c r="D255" s="232" t="s">
        <v>139</v>
      </c>
      <c r="E255" s="241" t="s">
        <v>1</v>
      </c>
      <c r="F255" s="242" t="s">
        <v>339</v>
      </c>
      <c r="G255" s="240"/>
      <c r="H255" s="243">
        <v>3.5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139</v>
      </c>
      <c r="AU255" s="249" t="s">
        <v>87</v>
      </c>
      <c r="AV255" s="13" t="s">
        <v>87</v>
      </c>
      <c r="AW255" s="13" t="s">
        <v>34</v>
      </c>
      <c r="AX255" s="13" t="s">
        <v>85</v>
      </c>
      <c r="AY255" s="249" t="s">
        <v>126</v>
      </c>
    </row>
    <row r="256" s="2" customFormat="1" ht="16.5" customHeight="1">
      <c r="A256" s="39"/>
      <c r="B256" s="40"/>
      <c r="C256" s="219" t="s">
        <v>340</v>
      </c>
      <c r="D256" s="219" t="s">
        <v>128</v>
      </c>
      <c r="E256" s="220" t="s">
        <v>341</v>
      </c>
      <c r="F256" s="221" t="s">
        <v>342</v>
      </c>
      <c r="G256" s="222" t="s">
        <v>324</v>
      </c>
      <c r="H256" s="223">
        <v>7</v>
      </c>
      <c r="I256" s="224"/>
      <c r="J256" s="225">
        <f>ROUND(I256*H256,2)</f>
        <v>0</v>
      </c>
      <c r="K256" s="221" t="s">
        <v>132</v>
      </c>
      <c r="L256" s="45"/>
      <c r="M256" s="226" t="s">
        <v>1</v>
      </c>
      <c r="N256" s="227" t="s">
        <v>42</v>
      </c>
      <c r="O256" s="92"/>
      <c r="P256" s="228">
        <f>O256*H256</f>
        <v>0</v>
      </c>
      <c r="Q256" s="228">
        <v>0.12526000000000001</v>
      </c>
      <c r="R256" s="228">
        <f>Q256*H256</f>
        <v>0.87682000000000004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133</v>
      </c>
      <c r="AT256" s="230" t="s">
        <v>128</v>
      </c>
      <c r="AU256" s="230" t="s">
        <v>87</v>
      </c>
      <c r="AY256" s="18" t="s">
        <v>126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85</v>
      </c>
      <c r="BK256" s="231">
        <f>ROUND(I256*H256,2)</f>
        <v>0</v>
      </c>
      <c r="BL256" s="18" t="s">
        <v>133</v>
      </c>
      <c r="BM256" s="230" t="s">
        <v>343</v>
      </c>
    </row>
    <row r="257" s="2" customFormat="1">
      <c r="A257" s="39"/>
      <c r="B257" s="40"/>
      <c r="C257" s="41"/>
      <c r="D257" s="232" t="s">
        <v>135</v>
      </c>
      <c r="E257" s="41"/>
      <c r="F257" s="233" t="s">
        <v>344</v>
      </c>
      <c r="G257" s="41"/>
      <c r="H257" s="41"/>
      <c r="I257" s="234"/>
      <c r="J257" s="41"/>
      <c r="K257" s="41"/>
      <c r="L257" s="45"/>
      <c r="M257" s="235"/>
      <c r="N257" s="236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135</v>
      </c>
      <c r="AU257" s="18" t="s">
        <v>87</v>
      </c>
    </row>
    <row r="258" s="2" customFormat="1">
      <c r="A258" s="39"/>
      <c r="B258" s="40"/>
      <c r="C258" s="41"/>
      <c r="D258" s="237" t="s">
        <v>137</v>
      </c>
      <c r="E258" s="41"/>
      <c r="F258" s="238" t="s">
        <v>345</v>
      </c>
      <c r="G258" s="41"/>
      <c r="H258" s="41"/>
      <c r="I258" s="234"/>
      <c r="J258" s="41"/>
      <c r="K258" s="41"/>
      <c r="L258" s="45"/>
      <c r="M258" s="235"/>
      <c r="N258" s="236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137</v>
      </c>
      <c r="AU258" s="18" t="s">
        <v>87</v>
      </c>
    </row>
    <row r="259" s="13" customFormat="1">
      <c r="A259" s="13"/>
      <c r="B259" s="239"/>
      <c r="C259" s="240"/>
      <c r="D259" s="232" t="s">
        <v>139</v>
      </c>
      <c r="E259" s="241" t="s">
        <v>1</v>
      </c>
      <c r="F259" s="242" t="s">
        <v>175</v>
      </c>
      <c r="G259" s="240"/>
      <c r="H259" s="243">
        <v>7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139</v>
      </c>
      <c r="AU259" s="249" t="s">
        <v>87</v>
      </c>
      <c r="AV259" s="13" t="s">
        <v>87</v>
      </c>
      <c r="AW259" s="13" t="s">
        <v>34</v>
      </c>
      <c r="AX259" s="13" t="s">
        <v>85</v>
      </c>
      <c r="AY259" s="249" t="s">
        <v>126</v>
      </c>
    </row>
    <row r="260" s="2" customFormat="1" ht="16.5" customHeight="1">
      <c r="A260" s="39"/>
      <c r="B260" s="40"/>
      <c r="C260" s="261" t="s">
        <v>346</v>
      </c>
      <c r="D260" s="261" t="s">
        <v>223</v>
      </c>
      <c r="E260" s="262" t="s">
        <v>347</v>
      </c>
      <c r="F260" s="263" t="s">
        <v>348</v>
      </c>
      <c r="G260" s="264" t="s">
        <v>324</v>
      </c>
      <c r="H260" s="265">
        <v>7</v>
      </c>
      <c r="I260" s="266"/>
      <c r="J260" s="267">
        <f>ROUND(I260*H260,2)</f>
        <v>0</v>
      </c>
      <c r="K260" s="263" t="s">
        <v>132</v>
      </c>
      <c r="L260" s="268"/>
      <c r="M260" s="269" t="s">
        <v>1</v>
      </c>
      <c r="N260" s="270" t="s">
        <v>42</v>
      </c>
      <c r="O260" s="92"/>
      <c r="P260" s="228">
        <f>O260*H260</f>
        <v>0</v>
      </c>
      <c r="Q260" s="228">
        <v>0.10000000000000001</v>
      </c>
      <c r="R260" s="228">
        <f>Q260*H260</f>
        <v>0.70000000000000007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183</v>
      </c>
      <c r="AT260" s="230" t="s">
        <v>223</v>
      </c>
      <c r="AU260" s="230" t="s">
        <v>87</v>
      </c>
      <c r="AY260" s="18" t="s">
        <v>126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85</v>
      </c>
      <c r="BK260" s="231">
        <f>ROUND(I260*H260,2)</f>
        <v>0</v>
      </c>
      <c r="BL260" s="18" t="s">
        <v>133</v>
      </c>
      <c r="BM260" s="230" t="s">
        <v>349</v>
      </c>
    </row>
    <row r="261" s="2" customFormat="1">
      <c r="A261" s="39"/>
      <c r="B261" s="40"/>
      <c r="C261" s="41"/>
      <c r="D261" s="232" t="s">
        <v>135</v>
      </c>
      <c r="E261" s="41"/>
      <c r="F261" s="233" t="s">
        <v>348</v>
      </c>
      <c r="G261" s="41"/>
      <c r="H261" s="41"/>
      <c r="I261" s="234"/>
      <c r="J261" s="41"/>
      <c r="K261" s="41"/>
      <c r="L261" s="45"/>
      <c r="M261" s="235"/>
      <c r="N261" s="236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135</v>
      </c>
      <c r="AU261" s="18" t="s">
        <v>87</v>
      </c>
    </row>
    <row r="262" s="2" customFormat="1" ht="16.5" customHeight="1">
      <c r="A262" s="39"/>
      <c r="B262" s="40"/>
      <c r="C262" s="219" t="s">
        <v>350</v>
      </c>
      <c r="D262" s="219" t="s">
        <v>128</v>
      </c>
      <c r="E262" s="220" t="s">
        <v>351</v>
      </c>
      <c r="F262" s="221" t="s">
        <v>352</v>
      </c>
      <c r="G262" s="222" t="s">
        <v>324</v>
      </c>
      <c r="H262" s="223">
        <v>7</v>
      </c>
      <c r="I262" s="224"/>
      <c r="J262" s="225">
        <f>ROUND(I262*H262,2)</f>
        <v>0</v>
      </c>
      <c r="K262" s="221" t="s">
        <v>132</v>
      </c>
      <c r="L262" s="45"/>
      <c r="M262" s="226" t="s">
        <v>1</v>
      </c>
      <c r="N262" s="227" t="s">
        <v>42</v>
      </c>
      <c r="O262" s="92"/>
      <c r="P262" s="228">
        <f>O262*H262</f>
        <v>0</v>
      </c>
      <c r="Q262" s="228">
        <v>0.030759999999999999</v>
      </c>
      <c r="R262" s="228">
        <f>Q262*H262</f>
        <v>0.21531999999999998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133</v>
      </c>
      <c r="AT262" s="230" t="s">
        <v>128</v>
      </c>
      <c r="AU262" s="230" t="s">
        <v>87</v>
      </c>
      <c r="AY262" s="18" t="s">
        <v>126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85</v>
      </c>
      <c r="BK262" s="231">
        <f>ROUND(I262*H262,2)</f>
        <v>0</v>
      </c>
      <c r="BL262" s="18" t="s">
        <v>133</v>
      </c>
      <c r="BM262" s="230" t="s">
        <v>353</v>
      </c>
    </row>
    <row r="263" s="2" customFormat="1">
      <c r="A263" s="39"/>
      <c r="B263" s="40"/>
      <c r="C263" s="41"/>
      <c r="D263" s="232" t="s">
        <v>135</v>
      </c>
      <c r="E263" s="41"/>
      <c r="F263" s="233" t="s">
        <v>354</v>
      </c>
      <c r="G263" s="41"/>
      <c r="H263" s="41"/>
      <c r="I263" s="234"/>
      <c r="J263" s="41"/>
      <c r="K263" s="41"/>
      <c r="L263" s="45"/>
      <c r="M263" s="235"/>
      <c r="N263" s="236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135</v>
      </c>
      <c r="AU263" s="18" t="s">
        <v>87</v>
      </c>
    </row>
    <row r="264" s="2" customFormat="1">
      <c r="A264" s="39"/>
      <c r="B264" s="40"/>
      <c r="C264" s="41"/>
      <c r="D264" s="237" t="s">
        <v>137</v>
      </c>
      <c r="E264" s="41"/>
      <c r="F264" s="238" t="s">
        <v>355</v>
      </c>
      <c r="G264" s="41"/>
      <c r="H264" s="41"/>
      <c r="I264" s="234"/>
      <c r="J264" s="41"/>
      <c r="K264" s="41"/>
      <c r="L264" s="45"/>
      <c r="M264" s="235"/>
      <c r="N264" s="23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137</v>
      </c>
      <c r="AU264" s="18" t="s">
        <v>87</v>
      </c>
    </row>
    <row r="265" s="13" customFormat="1">
      <c r="A265" s="13"/>
      <c r="B265" s="239"/>
      <c r="C265" s="240"/>
      <c r="D265" s="232" t="s">
        <v>139</v>
      </c>
      <c r="E265" s="241" t="s">
        <v>1</v>
      </c>
      <c r="F265" s="242" t="s">
        <v>175</v>
      </c>
      <c r="G265" s="240"/>
      <c r="H265" s="243">
        <v>7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139</v>
      </c>
      <c r="AU265" s="249" t="s">
        <v>87</v>
      </c>
      <c r="AV265" s="13" t="s">
        <v>87</v>
      </c>
      <c r="AW265" s="13" t="s">
        <v>34</v>
      </c>
      <c r="AX265" s="13" t="s">
        <v>85</v>
      </c>
      <c r="AY265" s="249" t="s">
        <v>126</v>
      </c>
    </row>
    <row r="266" s="2" customFormat="1" ht="16.5" customHeight="1">
      <c r="A266" s="39"/>
      <c r="B266" s="40"/>
      <c r="C266" s="261" t="s">
        <v>356</v>
      </c>
      <c r="D266" s="261" t="s">
        <v>223</v>
      </c>
      <c r="E266" s="262" t="s">
        <v>357</v>
      </c>
      <c r="F266" s="263" t="s">
        <v>358</v>
      </c>
      <c r="G266" s="264" t="s">
        <v>324</v>
      </c>
      <c r="H266" s="265">
        <v>7</v>
      </c>
      <c r="I266" s="266"/>
      <c r="J266" s="267">
        <f>ROUND(I266*H266,2)</f>
        <v>0</v>
      </c>
      <c r="K266" s="263" t="s">
        <v>132</v>
      </c>
      <c r="L266" s="268"/>
      <c r="M266" s="269" t="s">
        <v>1</v>
      </c>
      <c r="N266" s="270" t="s">
        <v>42</v>
      </c>
      <c r="O266" s="92"/>
      <c r="P266" s="228">
        <f>O266*H266</f>
        <v>0</v>
      </c>
      <c r="Q266" s="228">
        <v>0.070000000000000007</v>
      </c>
      <c r="R266" s="228">
        <f>Q266*H266</f>
        <v>0.49000000000000005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183</v>
      </c>
      <c r="AT266" s="230" t="s">
        <v>223</v>
      </c>
      <c r="AU266" s="230" t="s">
        <v>87</v>
      </c>
      <c r="AY266" s="18" t="s">
        <v>126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85</v>
      </c>
      <c r="BK266" s="231">
        <f>ROUND(I266*H266,2)</f>
        <v>0</v>
      </c>
      <c r="BL266" s="18" t="s">
        <v>133</v>
      </c>
      <c r="BM266" s="230" t="s">
        <v>359</v>
      </c>
    </row>
    <row r="267" s="2" customFormat="1">
      <c r="A267" s="39"/>
      <c r="B267" s="40"/>
      <c r="C267" s="41"/>
      <c r="D267" s="232" t="s">
        <v>135</v>
      </c>
      <c r="E267" s="41"/>
      <c r="F267" s="233" t="s">
        <v>358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135</v>
      </c>
      <c r="AU267" s="18" t="s">
        <v>87</v>
      </c>
    </row>
    <row r="268" s="2" customFormat="1" ht="16.5" customHeight="1">
      <c r="A268" s="39"/>
      <c r="B268" s="40"/>
      <c r="C268" s="219" t="s">
        <v>360</v>
      </c>
      <c r="D268" s="219" t="s">
        <v>128</v>
      </c>
      <c r="E268" s="220" t="s">
        <v>361</v>
      </c>
      <c r="F268" s="221" t="s">
        <v>362</v>
      </c>
      <c r="G268" s="222" t="s">
        <v>324</v>
      </c>
      <c r="H268" s="223">
        <v>7</v>
      </c>
      <c r="I268" s="224"/>
      <c r="J268" s="225">
        <f>ROUND(I268*H268,2)</f>
        <v>0</v>
      </c>
      <c r="K268" s="221" t="s">
        <v>132</v>
      </c>
      <c r="L268" s="45"/>
      <c r="M268" s="226" t="s">
        <v>1</v>
      </c>
      <c r="N268" s="227" t="s">
        <v>42</v>
      </c>
      <c r="O268" s="92"/>
      <c r="P268" s="228">
        <f>O268*H268</f>
        <v>0</v>
      </c>
      <c r="Q268" s="228">
        <v>0.030759999999999999</v>
      </c>
      <c r="R268" s="228">
        <f>Q268*H268</f>
        <v>0.21531999999999998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133</v>
      </c>
      <c r="AT268" s="230" t="s">
        <v>128</v>
      </c>
      <c r="AU268" s="230" t="s">
        <v>87</v>
      </c>
      <c r="AY268" s="18" t="s">
        <v>126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85</v>
      </c>
      <c r="BK268" s="231">
        <f>ROUND(I268*H268,2)</f>
        <v>0</v>
      </c>
      <c r="BL268" s="18" t="s">
        <v>133</v>
      </c>
      <c r="BM268" s="230" t="s">
        <v>363</v>
      </c>
    </row>
    <row r="269" s="2" customFormat="1">
      <c r="A269" s="39"/>
      <c r="B269" s="40"/>
      <c r="C269" s="41"/>
      <c r="D269" s="232" t="s">
        <v>135</v>
      </c>
      <c r="E269" s="41"/>
      <c r="F269" s="233" t="s">
        <v>364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135</v>
      </c>
      <c r="AU269" s="18" t="s">
        <v>87</v>
      </c>
    </row>
    <row r="270" s="2" customFormat="1">
      <c r="A270" s="39"/>
      <c r="B270" s="40"/>
      <c r="C270" s="41"/>
      <c r="D270" s="237" t="s">
        <v>137</v>
      </c>
      <c r="E270" s="41"/>
      <c r="F270" s="238" t="s">
        <v>365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137</v>
      </c>
      <c r="AU270" s="18" t="s">
        <v>87</v>
      </c>
    </row>
    <row r="271" s="13" customFormat="1">
      <c r="A271" s="13"/>
      <c r="B271" s="239"/>
      <c r="C271" s="240"/>
      <c r="D271" s="232" t="s">
        <v>139</v>
      </c>
      <c r="E271" s="241" t="s">
        <v>1</v>
      </c>
      <c r="F271" s="242" t="s">
        <v>175</v>
      </c>
      <c r="G271" s="240"/>
      <c r="H271" s="243">
        <v>7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139</v>
      </c>
      <c r="AU271" s="249" t="s">
        <v>87</v>
      </c>
      <c r="AV271" s="13" t="s">
        <v>87</v>
      </c>
      <c r="AW271" s="13" t="s">
        <v>34</v>
      </c>
      <c r="AX271" s="13" t="s">
        <v>85</v>
      </c>
      <c r="AY271" s="249" t="s">
        <v>126</v>
      </c>
    </row>
    <row r="272" s="2" customFormat="1" ht="16.5" customHeight="1">
      <c r="A272" s="39"/>
      <c r="B272" s="40"/>
      <c r="C272" s="261" t="s">
        <v>366</v>
      </c>
      <c r="D272" s="261" t="s">
        <v>223</v>
      </c>
      <c r="E272" s="262" t="s">
        <v>367</v>
      </c>
      <c r="F272" s="263" t="s">
        <v>368</v>
      </c>
      <c r="G272" s="264" t="s">
        <v>324</v>
      </c>
      <c r="H272" s="265">
        <v>7</v>
      </c>
      <c r="I272" s="266"/>
      <c r="J272" s="267">
        <f>ROUND(I272*H272,2)</f>
        <v>0</v>
      </c>
      <c r="K272" s="263" t="s">
        <v>132</v>
      </c>
      <c r="L272" s="268"/>
      <c r="M272" s="269" t="s">
        <v>1</v>
      </c>
      <c r="N272" s="270" t="s">
        <v>42</v>
      </c>
      <c r="O272" s="92"/>
      <c r="P272" s="228">
        <f>O272*H272</f>
        <v>0</v>
      </c>
      <c r="Q272" s="228">
        <v>0.155</v>
      </c>
      <c r="R272" s="228">
        <f>Q272*H272</f>
        <v>1.085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183</v>
      </c>
      <c r="AT272" s="230" t="s">
        <v>223</v>
      </c>
      <c r="AU272" s="230" t="s">
        <v>87</v>
      </c>
      <c r="AY272" s="18" t="s">
        <v>126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85</v>
      </c>
      <c r="BK272" s="231">
        <f>ROUND(I272*H272,2)</f>
        <v>0</v>
      </c>
      <c r="BL272" s="18" t="s">
        <v>133</v>
      </c>
      <c r="BM272" s="230" t="s">
        <v>369</v>
      </c>
    </row>
    <row r="273" s="2" customFormat="1">
      <c r="A273" s="39"/>
      <c r="B273" s="40"/>
      <c r="C273" s="41"/>
      <c r="D273" s="232" t="s">
        <v>135</v>
      </c>
      <c r="E273" s="41"/>
      <c r="F273" s="233" t="s">
        <v>368</v>
      </c>
      <c r="G273" s="41"/>
      <c r="H273" s="41"/>
      <c r="I273" s="234"/>
      <c r="J273" s="41"/>
      <c r="K273" s="41"/>
      <c r="L273" s="45"/>
      <c r="M273" s="235"/>
      <c r="N273" s="236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135</v>
      </c>
      <c r="AU273" s="18" t="s">
        <v>87</v>
      </c>
    </row>
    <row r="274" s="2" customFormat="1" ht="16.5" customHeight="1">
      <c r="A274" s="39"/>
      <c r="B274" s="40"/>
      <c r="C274" s="219" t="s">
        <v>370</v>
      </c>
      <c r="D274" s="219" t="s">
        <v>128</v>
      </c>
      <c r="E274" s="220" t="s">
        <v>371</v>
      </c>
      <c r="F274" s="221" t="s">
        <v>372</v>
      </c>
      <c r="G274" s="222" t="s">
        <v>324</v>
      </c>
      <c r="H274" s="223">
        <v>7</v>
      </c>
      <c r="I274" s="224"/>
      <c r="J274" s="225">
        <f>ROUND(I274*H274,2)</f>
        <v>0</v>
      </c>
      <c r="K274" s="221" t="s">
        <v>132</v>
      </c>
      <c r="L274" s="45"/>
      <c r="M274" s="226" t="s">
        <v>1</v>
      </c>
      <c r="N274" s="227" t="s">
        <v>42</v>
      </c>
      <c r="O274" s="92"/>
      <c r="P274" s="228">
        <f>O274*H274</f>
        <v>0</v>
      </c>
      <c r="Q274" s="228">
        <v>0.030759999999999999</v>
      </c>
      <c r="R274" s="228">
        <f>Q274*H274</f>
        <v>0.21531999999999998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133</v>
      </c>
      <c r="AT274" s="230" t="s">
        <v>128</v>
      </c>
      <c r="AU274" s="230" t="s">
        <v>87</v>
      </c>
      <c r="AY274" s="18" t="s">
        <v>126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85</v>
      </c>
      <c r="BK274" s="231">
        <f>ROUND(I274*H274,2)</f>
        <v>0</v>
      </c>
      <c r="BL274" s="18" t="s">
        <v>133</v>
      </c>
      <c r="BM274" s="230" t="s">
        <v>373</v>
      </c>
    </row>
    <row r="275" s="2" customFormat="1">
      <c r="A275" s="39"/>
      <c r="B275" s="40"/>
      <c r="C275" s="41"/>
      <c r="D275" s="232" t="s">
        <v>135</v>
      </c>
      <c r="E275" s="41"/>
      <c r="F275" s="233" t="s">
        <v>374</v>
      </c>
      <c r="G275" s="41"/>
      <c r="H275" s="41"/>
      <c r="I275" s="234"/>
      <c r="J275" s="41"/>
      <c r="K275" s="41"/>
      <c r="L275" s="45"/>
      <c r="M275" s="235"/>
      <c r="N275" s="236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135</v>
      </c>
      <c r="AU275" s="18" t="s">
        <v>87</v>
      </c>
    </row>
    <row r="276" s="2" customFormat="1">
      <c r="A276" s="39"/>
      <c r="B276" s="40"/>
      <c r="C276" s="41"/>
      <c r="D276" s="237" t="s">
        <v>137</v>
      </c>
      <c r="E276" s="41"/>
      <c r="F276" s="238" t="s">
        <v>375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137</v>
      </c>
      <c r="AU276" s="18" t="s">
        <v>87</v>
      </c>
    </row>
    <row r="277" s="13" customFormat="1">
      <c r="A277" s="13"/>
      <c r="B277" s="239"/>
      <c r="C277" s="240"/>
      <c r="D277" s="232" t="s">
        <v>139</v>
      </c>
      <c r="E277" s="241" t="s">
        <v>1</v>
      </c>
      <c r="F277" s="242" t="s">
        <v>175</v>
      </c>
      <c r="G277" s="240"/>
      <c r="H277" s="243">
        <v>7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9" t="s">
        <v>139</v>
      </c>
      <c r="AU277" s="249" t="s">
        <v>87</v>
      </c>
      <c r="AV277" s="13" t="s">
        <v>87</v>
      </c>
      <c r="AW277" s="13" t="s">
        <v>34</v>
      </c>
      <c r="AX277" s="13" t="s">
        <v>85</v>
      </c>
      <c r="AY277" s="249" t="s">
        <v>126</v>
      </c>
    </row>
    <row r="278" s="2" customFormat="1" ht="21.75" customHeight="1">
      <c r="A278" s="39"/>
      <c r="B278" s="40"/>
      <c r="C278" s="261" t="s">
        <v>376</v>
      </c>
      <c r="D278" s="261" t="s">
        <v>223</v>
      </c>
      <c r="E278" s="262" t="s">
        <v>377</v>
      </c>
      <c r="F278" s="263" t="s">
        <v>378</v>
      </c>
      <c r="G278" s="264" t="s">
        <v>324</v>
      </c>
      <c r="H278" s="265">
        <v>7</v>
      </c>
      <c r="I278" s="266"/>
      <c r="J278" s="267">
        <f>ROUND(I278*H278,2)</f>
        <v>0</v>
      </c>
      <c r="K278" s="263" t="s">
        <v>132</v>
      </c>
      <c r="L278" s="268"/>
      <c r="M278" s="269" t="s">
        <v>1</v>
      </c>
      <c r="N278" s="270" t="s">
        <v>42</v>
      </c>
      <c r="O278" s="92"/>
      <c r="P278" s="228">
        <f>O278*H278</f>
        <v>0</v>
      </c>
      <c r="Q278" s="228">
        <v>0.34999999999999998</v>
      </c>
      <c r="R278" s="228">
        <f>Q278*H278</f>
        <v>2.4499999999999997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183</v>
      </c>
      <c r="AT278" s="230" t="s">
        <v>223</v>
      </c>
      <c r="AU278" s="230" t="s">
        <v>87</v>
      </c>
      <c r="AY278" s="18" t="s">
        <v>126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85</v>
      </c>
      <c r="BK278" s="231">
        <f>ROUND(I278*H278,2)</f>
        <v>0</v>
      </c>
      <c r="BL278" s="18" t="s">
        <v>133</v>
      </c>
      <c r="BM278" s="230" t="s">
        <v>379</v>
      </c>
    </row>
    <row r="279" s="2" customFormat="1">
      <c r="A279" s="39"/>
      <c r="B279" s="40"/>
      <c r="C279" s="41"/>
      <c r="D279" s="232" t="s">
        <v>135</v>
      </c>
      <c r="E279" s="41"/>
      <c r="F279" s="233" t="s">
        <v>378</v>
      </c>
      <c r="G279" s="41"/>
      <c r="H279" s="41"/>
      <c r="I279" s="234"/>
      <c r="J279" s="41"/>
      <c r="K279" s="41"/>
      <c r="L279" s="45"/>
      <c r="M279" s="235"/>
      <c r="N279" s="236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135</v>
      </c>
      <c r="AU279" s="18" t="s">
        <v>87</v>
      </c>
    </row>
    <row r="280" s="2" customFormat="1" ht="16.5" customHeight="1">
      <c r="A280" s="39"/>
      <c r="B280" s="40"/>
      <c r="C280" s="219" t="s">
        <v>380</v>
      </c>
      <c r="D280" s="219" t="s">
        <v>128</v>
      </c>
      <c r="E280" s="220" t="s">
        <v>381</v>
      </c>
      <c r="F280" s="221" t="s">
        <v>382</v>
      </c>
      <c r="G280" s="222" t="s">
        <v>324</v>
      </c>
      <c r="H280" s="223">
        <v>6</v>
      </c>
      <c r="I280" s="224"/>
      <c r="J280" s="225">
        <f>ROUND(I280*H280,2)</f>
        <v>0</v>
      </c>
      <c r="K280" s="221" t="s">
        <v>132</v>
      </c>
      <c r="L280" s="45"/>
      <c r="M280" s="226" t="s">
        <v>1</v>
      </c>
      <c r="N280" s="227" t="s">
        <v>42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0.10000000000000001</v>
      </c>
      <c r="T280" s="229">
        <f>S280*H280</f>
        <v>0.60000000000000009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133</v>
      </c>
      <c r="AT280" s="230" t="s">
        <v>128</v>
      </c>
      <c r="AU280" s="230" t="s">
        <v>87</v>
      </c>
      <c r="AY280" s="18" t="s">
        <v>126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85</v>
      </c>
      <c r="BK280" s="231">
        <f>ROUND(I280*H280,2)</f>
        <v>0</v>
      </c>
      <c r="BL280" s="18" t="s">
        <v>133</v>
      </c>
      <c r="BM280" s="230" t="s">
        <v>383</v>
      </c>
    </row>
    <row r="281" s="2" customFormat="1">
      <c r="A281" s="39"/>
      <c r="B281" s="40"/>
      <c r="C281" s="41"/>
      <c r="D281" s="232" t="s">
        <v>135</v>
      </c>
      <c r="E281" s="41"/>
      <c r="F281" s="233" t="s">
        <v>384</v>
      </c>
      <c r="G281" s="41"/>
      <c r="H281" s="41"/>
      <c r="I281" s="234"/>
      <c r="J281" s="41"/>
      <c r="K281" s="41"/>
      <c r="L281" s="45"/>
      <c r="M281" s="235"/>
      <c r="N281" s="236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135</v>
      </c>
      <c r="AU281" s="18" t="s">
        <v>87</v>
      </c>
    </row>
    <row r="282" s="2" customFormat="1">
      <c r="A282" s="39"/>
      <c r="B282" s="40"/>
      <c r="C282" s="41"/>
      <c r="D282" s="237" t="s">
        <v>137</v>
      </c>
      <c r="E282" s="41"/>
      <c r="F282" s="238" t="s">
        <v>385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137</v>
      </c>
      <c r="AU282" s="18" t="s">
        <v>87</v>
      </c>
    </row>
    <row r="283" s="13" customFormat="1">
      <c r="A283" s="13"/>
      <c r="B283" s="239"/>
      <c r="C283" s="240"/>
      <c r="D283" s="232" t="s">
        <v>139</v>
      </c>
      <c r="E283" s="241" t="s">
        <v>1</v>
      </c>
      <c r="F283" s="242" t="s">
        <v>386</v>
      </c>
      <c r="G283" s="240"/>
      <c r="H283" s="243">
        <v>6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139</v>
      </c>
      <c r="AU283" s="249" t="s">
        <v>87</v>
      </c>
      <c r="AV283" s="13" t="s">
        <v>87</v>
      </c>
      <c r="AW283" s="13" t="s">
        <v>34</v>
      </c>
      <c r="AX283" s="13" t="s">
        <v>85</v>
      </c>
      <c r="AY283" s="249" t="s">
        <v>126</v>
      </c>
    </row>
    <row r="284" s="2" customFormat="1" ht="21.75" customHeight="1">
      <c r="A284" s="39"/>
      <c r="B284" s="40"/>
      <c r="C284" s="219" t="s">
        <v>387</v>
      </c>
      <c r="D284" s="219" t="s">
        <v>128</v>
      </c>
      <c r="E284" s="220" t="s">
        <v>388</v>
      </c>
      <c r="F284" s="221" t="s">
        <v>389</v>
      </c>
      <c r="G284" s="222" t="s">
        <v>324</v>
      </c>
      <c r="H284" s="223">
        <v>6</v>
      </c>
      <c r="I284" s="224"/>
      <c r="J284" s="225">
        <f>ROUND(I284*H284,2)</f>
        <v>0</v>
      </c>
      <c r="K284" s="221" t="s">
        <v>132</v>
      </c>
      <c r="L284" s="45"/>
      <c r="M284" s="226" t="s">
        <v>1</v>
      </c>
      <c r="N284" s="227" t="s">
        <v>42</v>
      </c>
      <c r="O284" s="92"/>
      <c r="P284" s="228">
        <f>O284*H284</f>
        <v>0</v>
      </c>
      <c r="Q284" s="228">
        <v>0.089999999999999997</v>
      </c>
      <c r="R284" s="228">
        <f>Q284*H284</f>
        <v>0.54000000000000004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133</v>
      </c>
      <c r="AT284" s="230" t="s">
        <v>128</v>
      </c>
      <c r="AU284" s="230" t="s">
        <v>87</v>
      </c>
      <c r="AY284" s="18" t="s">
        <v>126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85</v>
      </c>
      <c r="BK284" s="231">
        <f>ROUND(I284*H284,2)</f>
        <v>0</v>
      </c>
      <c r="BL284" s="18" t="s">
        <v>133</v>
      </c>
      <c r="BM284" s="230" t="s">
        <v>390</v>
      </c>
    </row>
    <row r="285" s="2" customFormat="1">
      <c r="A285" s="39"/>
      <c r="B285" s="40"/>
      <c r="C285" s="41"/>
      <c r="D285" s="232" t="s">
        <v>135</v>
      </c>
      <c r="E285" s="41"/>
      <c r="F285" s="233" t="s">
        <v>391</v>
      </c>
      <c r="G285" s="41"/>
      <c r="H285" s="41"/>
      <c r="I285" s="234"/>
      <c r="J285" s="41"/>
      <c r="K285" s="41"/>
      <c r="L285" s="45"/>
      <c r="M285" s="235"/>
      <c r="N285" s="236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135</v>
      </c>
      <c r="AU285" s="18" t="s">
        <v>87</v>
      </c>
    </row>
    <row r="286" s="2" customFormat="1">
      <c r="A286" s="39"/>
      <c r="B286" s="40"/>
      <c r="C286" s="41"/>
      <c r="D286" s="237" t="s">
        <v>137</v>
      </c>
      <c r="E286" s="41"/>
      <c r="F286" s="238" t="s">
        <v>392</v>
      </c>
      <c r="G286" s="41"/>
      <c r="H286" s="41"/>
      <c r="I286" s="234"/>
      <c r="J286" s="41"/>
      <c r="K286" s="41"/>
      <c r="L286" s="45"/>
      <c r="M286" s="235"/>
      <c r="N286" s="236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137</v>
      </c>
      <c r="AU286" s="18" t="s">
        <v>87</v>
      </c>
    </row>
    <row r="287" s="13" customFormat="1">
      <c r="A287" s="13"/>
      <c r="B287" s="239"/>
      <c r="C287" s="240"/>
      <c r="D287" s="232" t="s">
        <v>139</v>
      </c>
      <c r="E287" s="241" t="s">
        <v>1</v>
      </c>
      <c r="F287" s="242" t="s">
        <v>393</v>
      </c>
      <c r="G287" s="240"/>
      <c r="H287" s="243">
        <v>6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139</v>
      </c>
      <c r="AU287" s="249" t="s">
        <v>87</v>
      </c>
      <c r="AV287" s="13" t="s">
        <v>87</v>
      </c>
      <c r="AW287" s="13" t="s">
        <v>34</v>
      </c>
      <c r="AX287" s="13" t="s">
        <v>85</v>
      </c>
      <c r="AY287" s="249" t="s">
        <v>126</v>
      </c>
    </row>
    <row r="288" s="2" customFormat="1" ht="16.5" customHeight="1">
      <c r="A288" s="39"/>
      <c r="B288" s="40"/>
      <c r="C288" s="219" t="s">
        <v>394</v>
      </c>
      <c r="D288" s="219" t="s">
        <v>128</v>
      </c>
      <c r="E288" s="220" t="s">
        <v>395</v>
      </c>
      <c r="F288" s="221" t="s">
        <v>396</v>
      </c>
      <c r="G288" s="222" t="s">
        <v>324</v>
      </c>
      <c r="H288" s="223">
        <v>7</v>
      </c>
      <c r="I288" s="224"/>
      <c r="J288" s="225">
        <f>ROUND(I288*H288,2)</f>
        <v>0</v>
      </c>
      <c r="K288" s="221" t="s">
        <v>132</v>
      </c>
      <c r="L288" s="45"/>
      <c r="M288" s="226" t="s">
        <v>1</v>
      </c>
      <c r="N288" s="227" t="s">
        <v>42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0.10000000000000001</v>
      </c>
      <c r="T288" s="229">
        <f>S288*H288</f>
        <v>0.70000000000000007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133</v>
      </c>
      <c r="AT288" s="230" t="s">
        <v>128</v>
      </c>
      <c r="AU288" s="230" t="s">
        <v>87</v>
      </c>
      <c r="AY288" s="18" t="s">
        <v>126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85</v>
      </c>
      <c r="BK288" s="231">
        <f>ROUND(I288*H288,2)</f>
        <v>0</v>
      </c>
      <c r="BL288" s="18" t="s">
        <v>133</v>
      </c>
      <c r="BM288" s="230" t="s">
        <v>397</v>
      </c>
    </row>
    <row r="289" s="2" customFormat="1">
      <c r="A289" s="39"/>
      <c r="B289" s="40"/>
      <c r="C289" s="41"/>
      <c r="D289" s="232" t="s">
        <v>135</v>
      </c>
      <c r="E289" s="41"/>
      <c r="F289" s="233" t="s">
        <v>398</v>
      </c>
      <c r="G289" s="41"/>
      <c r="H289" s="41"/>
      <c r="I289" s="234"/>
      <c r="J289" s="41"/>
      <c r="K289" s="41"/>
      <c r="L289" s="45"/>
      <c r="M289" s="235"/>
      <c r="N289" s="236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135</v>
      </c>
      <c r="AU289" s="18" t="s">
        <v>87</v>
      </c>
    </row>
    <row r="290" s="2" customFormat="1">
      <c r="A290" s="39"/>
      <c r="B290" s="40"/>
      <c r="C290" s="41"/>
      <c r="D290" s="237" t="s">
        <v>137</v>
      </c>
      <c r="E290" s="41"/>
      <c r="F290" s="238" t="s">
        <v>399</v>
      </c>
      <c r="G290" s="41"/>
      <c r="H290" s="41"/>
      <c r="I290" s="234"/>
      <c r="J290" s="41"/>
      <c r="K290" s="41"/>
      <c r="L290" s="45"/>
      <c r="M290" s="235"/>
      <c r="N290" s="236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137</v>
      </c>
      <c r="AU290" s="18" t="s">
        <v>87</v>
      </c>
    </row>
    <row r="291" s="13" customFormat="1">
      <c r="A291" s="13"/>
      <c r="B291" s="239"/>
      <c r="C291" s="240"/>
      <c r="D291" s="232" t="s">
        <v>139</v>
      </c>
      <c r="E291" s="241" t="s">
        <v>1</v>
      </c>
      <c r="F291" s="242" t="s">
        <v>400</v>
      </c>
      <c r="G291" s="240"/>
      <c r="H291" s="243">
        <v>7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139</v>
      </c>
      <c r="AU291" s="249" t="s">
        <v>87</v>
      </c>
      <c r="AV291" s="13" t="s">
        <v>87</v>
      </c>
      <c r="AW291" s="13" t="s">
        <v>34</v>
      </c>
      <c r="AX291" s="13" t="s">
        <v>85</v>
      </c>
      <c r="AY291" s="249" t="s">
        <v>126</v>
      </c>
    </row>
    <row r="292" s="2" customFormat="1" ht="16.5" customHeight="1">
      <c r="A292" s="39"/>
      <c r="B292" s="40"/>
      <c r="C292" s="219" t="s">
        <v>401</v>
      </c>
      <c r="D292" s="219" t="s">
        <v>128</v>
      </c>
      <c r="E292" s="220" t="s">
        <v>402</v>
      </c>
      <c r="F292" s="221" t="s">
        <v>403</v>
      </c>
      <c r="G292" s="222" t="s">
        <v>324</v>
      </c>
      <c r="H292" s="223">
        <v>7</v>
      </c>
      <c r="I292" s="224"/>
      <c r="J292" s="225">
        <f>ROUND(I292*H292,2)</f>
        <v>0</v>
      </c>
      <c r="K292" s="221" t="s">
        <v>132</v>
      </c>
      <c r="L292" s="45"/>
      <c r="M292" s="226" t="s">
        <v>1</v>
      </c>
      <c r="N292" s="227" t="s">
        <v>42</v>
      </c>
      <c r="O292" s="92"/>
      <c r="P292" s="228">
        <f>O292*H292</f>
        <v>0</v>
      </c>
      <c r="Q292" s="228">
        <v>0.21734000000000001</v>
      </c>
      <c r="R292" s="228">
        <f>Q292*H292</f>
        <v>1.52138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133</v>
      </c>
      <c r="AT292" s="230" t="s">
        <v>128</v>
      </c>
      <c r="AU292" s="230" t="s">
        <v>87</v>
      </c>
      <c r="AY292" s="18" t="s">
        <v>126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85</v>
      </c>
      <c r="BK292" s="231">
        <f>ROUND(I292*H292,2)</f>
        <v>0</v>
      </c>
      <c r="BL292" s="18" t="s">
        <v>133</v>
      </c>
      <c r="BM292" s="230" t="s">
        <v>404</v>
      </c>
    </row>
    <row r="293" s="2" customFormat="1">
      <c r="A293" s="39"/>
      <c r="B293" s="40"/>
      <c r="C293" s="41"/>
      <c r="D293" s="232" t="s">
        <v>135</v>
      </c>
      <c r="E293" s="41"/>
      <c r="F293" s="233" t="s">
        <v>403</v>
      </c>
      <c r="G293" s="41"/>
      <c r="H293" s="41"/>
      <c r="I293" s="234"/>
      <c r="J293" s="41"/>
      <c r="K293" s="41"/>
      <c r="L293" s="45"/>
      <c r="M293" s="235"/>
      <c r="N293" s="236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135</v>
      </c>
      <c r="AU293" s="18" t="s">
        <v>87</v>
      </c>
    </row>
    <row r="294" s="2" customFormat="1">
      <c r="A294" s="39"/>
      <c r="B294" s="40"/>
      <c r="C294" s="41"/>
      <c r="D294" s="237" t="s">
        <v>137</v>
      </c>
      <c r="E294" s="41"/>
      <c r="F294" s="238" t="s">
        <v>405</v>
      </c>
      <c r="G294" s="41"/>
      <c r="H294" s="41"/>
      <c r="I294" s="234"/>
      <c r="J294" s="41"/>
      <c r="K294" s="41"/>
      <c r="L294" s="45"/>
      <c r="M294" s="235"/>
      <c r="N294" s="236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137</v>
      </c>
      <c r="AU294" s="18" t="s">
        <v>87</v>
      </c>
    </row>
    <row r="295" s="13" customFormat="1">
      <c r="A295" s="13"/>
      <c r="B295" s="239"/>
      <c r="C295" s="240"/>
      <c r="D295" s="232" t="s">
        <v>139</v>
      </c>
      <c r="E295" s="241" t="s">
        <v>1</v>
      </c>
      <c r="F295" s="242" t="s">
        <v>406</v>
      </c>
      <c r="G295" s="240"/>
      <c r="H295" s="243">
        <v>7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139</v>
      </c>
      <c r="AU295" s="249" t="s">
        <v>87</v>
      </c>
      <c r="AV295" s="13" t="s">
        <v>87</v>
      </c>
      <c r="AW295" s="13" t="s">
        <v>34</v>
      </c>
      <c r="AX295" s="13" t="s">
        <v>85</v>
      </c>
      <c r="AY295" s="249" t="s">
        <v>126</v>
      </c>
    </row>
    <row r="296" s="2" customFormat="1" ht="16.5" customHeight="1">
      <c r="A296" s="39"/>
      <c r="B296" s="40"/>
      <c r="C296" s="261" t="s">
        <v>407</v>
      </c>
      <c r="D296" s="261" t="s">
        <v>223</v>
      </c>
      <c r="E296" s="262" t="s">
        <v>408</v>
      </c>
      <c r="F296" s="263" t="s">
        <v>409</v>
      </c>
      <c r="G296" s="264" t="s">
        <v>324</v>
      </c>
      <c r="H296" s="265">
        <v>7</v>
      </c>
      <c r="I296" s="266"/>
      <c r="J296" s="267">
        <f>ROUND(I296*H296,2)</f>
        <v>0</v>
      </c>
      <c r="K296" s="263" t="s">
        <v>132</v>
      </c>
      <c r="L296" s="268"/>
      <c r="M296" s="269" t="s">
        <v>1</v>
      </c>
      <c r="N296" s="270" t="s">
        <v>42</v>
      </c>
      <c r="O296" s="92"/>
      <c r="P296" s="228">
        <f>O296*H296</f>
        <v>0</v>
      </c>
      <c r="Q296" s="228">
        <v>0.108</v>
      </c>
      <c r="R296" s="228">
        <f>Q296*H296</f>
        <v>0.75600000000000001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183</v>
      </c>
      <c r="AT296" s="230" t="s">
        <v>223</v>
      </c>
      <c r="AU296" s="230" t="s">
        <v>87</v>
      </c>
      <c r="AY296" s="18" t="s">
        <v>126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85</v>
      </c>
      <c r="BK296" s="231">
        <f>ROUND(I296*H296,2)</f>
        <v>0</v>
      </c>
      <c r="BL296" s="18" t="s">
        <v>133</v>
      </c>
      <c r="BM296" s="230" t="s">
        <v>410</v>
      </c>
    </row>
    <row r="297" s="2" customFormat="1">
      <c r="A297" s="39"/>
      <c r="B297" s="40"/>
      <c r="C297" s="41"/>
      <c r="D297" s="232" t="s">
        <v>135</v>
      </c>
      <c r="E297" s="41"/>
      <c r="F297" s="233" t="s">
        <v>409</v>
      </c>
      <c r="G297" s="41"/>
      <c r="H297" s="41"/>
      <c r="I297" s="234"/>
      <c r="J297" s="41"/>
      <c r="K297" s="41"/>
      <c r="L297" s="45"/>
      <c r="M297" s="235"/>
      <c r="N297" s="236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135</v>
      </c>
      <c r="AU297" s="18" t="s">
        <v>87</v>
      </c>
    </row>
    <row r="298" s="13" customFormat="1">
      <c r="A298" s="13"/>
      <c r="B298" s="239"/>
      <c r="C298" s="240"/>
      <c r="D298" s="232" t="s">
        <v>139</v>
      </c>
      <c r="E298" s="241" t="s">
        <v>1</v>
      </c>
      <c r="F298" s="242" t="s">
        <v>175</v>
      </c>
      <c r="G298" s="240"/>
      <c r="H298" s="243">
        <v>7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139</v>
      </c>
      <c r="AU298" s="249" t="s">
        <v>87</v>
      </c>
      <c r="AV298" s="13" t="s">
        <v>87</v>
      </c>
      <c r="AW298" s="13" t="s">
        <v>34</v>
      </c>
      <c r="AX298" s="13" t="s">
        <v>85</v>
      </c>
      <c r="AY298" s="249" t="s">
        <v>126</v>
      </c>
    </row>
    <row r="299" s="12" customFormat="1" ht="22.8" customHeight="1">
      <c r="A299" s="12"/>
      <c r="B299" s="203"/>
      <c r="C299" s="204"/>
      <c r="D299" s="205" t="s">
        <v>76</v>
      </c>
      <c r="E299" s="217" t="s">
        <v>192</v>
      </c>
      <c r="F299" s="217" t="s">
        <v>411</v>
      </c>
      <c r="G299" s="204"/>
      <c r="H299" s="204"/>
      <c r="I299" s="207"/>
      <c r="J299" s="218">
        <f>BK299</f>
        <v>0</v>
      </c>
      <c r="K299" s="204"/>
      <c r="L299" s="209"/>
      <c r="M299" s="210"/>
      <c r="N299" s="211"/>
      <c r="O299" s="211"/>
      <c r="P299" s="212">
        <f>SUM(P300:P325)</f>
        <v>0</v>
      </c>
      <c r="Q299" s="211"/>
      <c r="R299" s="212">
        <f>SUM(R300:R325)</f>
        <v>76.989986399999992</v>
      </c>
      <c r="S299" s="211"/>
      <c r="T299" s="213">
        <f>SUM(T300:T325)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4" t="s">
        <v>85</v>
      </c>
      <c r="AT299" s="215" t="s">
        <v>76</v>
      </c>
      <c r="AU299" s="215" t="s">
        <v>85</v>
      </c>
      <c r="AY299" s="214" t="s">
        <v>126</v>
      </c>
      <c r="BK299" s="216">
        <f>SUM(BK300:BK325)</f>
        <v>0</v>
      </c>
    </row>
    <row r="300" s="2" customFormat="1" ht="21.75" customHeight="1">
      <c r="A300" s="39"/>
      <c r="B300" s="40"/>
      <c r="C300" s="219" t="s">
        <v>412</v>
      </c>
      <c r="D300" s="219" t="s">
        <v>128</v>
      </c>
      <c r="E300" s="220" t="s">
        <v>413</v>
      </c>
      <c r="F300" s="221" t="s">
        <v>414</v>
      </c>
      <c r="G300" s="222" t="s">
        <v>163</v>
      </c>
      <c r="H300" s="223">
        <v>535.77999999999997</v>
      </c>
      <c r="I300" s="224"/>
      <c r="J300" s="225">
        <f>ROUND(I300*H300,2)</f>
        <v>0</v>
      </c>
      <c r="K300" s="221" t="s">
        <v>132</v>
      </c>
      <c r="L300" s="45"/>
      <c r="M300" s="226" t="s">
        <v>1</v>
      </c>
      <c r="N300" s="227" t="s">
        <v>42</v>
      </c>
      <c r="O300" s="92"/>
      <c r="P300" s="228">
        <f>O300*H300</f>
        <v>0</v>
      </c>
      <c r="Q300" s="228">
        <v>0.080879999999999994</v>
      </c>
      <c r="R300" s="228">
        <f>Q300*H300</f>
        <v>43.333886399999997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133</v>
      </c>
      <c r="AT300" s="230" t="s">
        <v>128</v>
      </c>
      <c r="AU300" s="230" t="s">
        <v>87</v>
      </c>
      <c r="AY300" s="18" t="s">
        <v>126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85</v>
      </c>
      <c r="BK300" s="231">
        <f>ROUND(I300*H300,2)</f>
        <v>0</v>
      </c>
      <c r="BL300" s="18" t="s">
        <v>133</v>
      </c>
      <c r="BM300" s="230" t="s">
        <v>415</v>
      </c>
    </row>
    <row r="301" s="2" customFormat="1">
      <c r="A301" s="39"/>
      <c r="B301" s="40"/>
      <c r="C301" s="41"/>
      <c r="D301" s="232" t="s">
        <v>135</v>
      </c>
      <c r="E301" s="41"/>
      <c r="F301" s="233" t="s">
        <v>416</v>
      </c>
      <c r="G301" s="41"/>
      <c r="H301" s="41"/>
      <c r="I301" s="234"/>
      <c r="J301" s="41"/>
      <c r="K301" s="41"/>
      <c r="L301" s="45"/>
      <c r="M301" s="235"/>
      <c r="N301" s="236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135</v>
      </c>
      <c r="AU301" s="18" t="s">
        <v>87</v>
      </c>
    </row>
    <row r="302" s="2" customFormat="1">
      <c r="A302" s="39"/>
      <c r="B302" s="40"/>
      <c r="C302" s="41"/>
      <c r="D302" s="237" t="s">
        <v>137</v>
      </c>
      <c r="E302" s="41"/>
      <c r="F302" s="238" t="s">
        <v>417</v>
      </c>
      <c r="G302" s="41"/>
      <c r="H302" s="41"/>
      <c r="I302" s="234"/>
      <c r="J302" s="41"/>
      <c r="K302" s="41"/>
      <c r="L302" s="45"/>
      <c r="M302" s="235"/>
      <c r="N302" s="236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137</v>
      </c>
      <c r="AU302" s="18" t="s">
        <v>87</v>
      </c>
    </row>
    <row r="303" s="13" customFormat="1">
      <c r="A303" s="13"/>
      <c r="B303" s="239"/>
      <c r="C303" s="240"/>
      <c r="D303" s="232" t="s">
        <v>139</v>
      </c>
      <c r="E303" s="241" t="s">
        <v>1</v>
      </c>
      <c r="F303" s="242" t="s">
        <v>418</v>
      </c>
      <c r="G303" s="240"/>
      <c r="H303" s="243">
        <v>535.77999999999997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9" t="s">
        <v>139</v>
      </c>
      <c r="AU303" s="249" t="s">
        <v>87</v>
      </c>
      <c r="AV303" s="13" t="s">
        <v>87</v>
      </c>
      <c r="AW303" s="13" t="s">
        <v>34</v>
      </c>
      <c r="AX303" s="13" t="s">
        <v>85</v>
      </c>
      <c r="AY303" s="249" t="s">
        <v>126</v>
      </c>
    </row>
    <row r="304" s="2" customFormat="1" ht="16.5" customHeight="1">
      <c r="A304" s="39"/>
      <c r="B304" s="40"/>
      <c r="C304" s="261" t="s">
        <v>419</v>
      </c>
      <c r="D304" s="261" t="s">
        <v>223</v>
      </c>
      <c r="E304" s="262" t="s">
        <v>420</v>
      </c>
      <c r="F304" s="263" t="s">
        <v>421</v>
      </c>
      <c r="G304" s="264" t="s">
        <v>163</v>
      </c>
      <c r="H304" s="265">
        <v>546.49599999999998</v>
      </c>
      <c r="I304" s="266"/>
      <c r="J304" s="267">
        <f>ROUND(I304*H304,2)</f>
        <v>0</v>
      </c>
      <c r="K304" s="263" t="s">
        <v>132</v>
      </c>
      <c r="L304" s="268"/>
      <c r="M304" s="269" t="s">
        <v>1</v>
      </c>
      <c r="N304" s="270" t="s">
        <v>42</v>
      </c>
      <c r="O304" s="92"/>
      <c r="P304" s="228">
        <f>O304*H304</f>
        <v>0</v>
      </c>
      <c r="Q304" s="228">
        <v>0.056000000000000001</v>
      </c>
      <c r="R304" s="228">
        <f>Q304*H304</f>
        <v>30.603776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183</v>
      </c>
      <c r="AT304" s="230" t="s">
        <v>223</v>
      </c>
      <c r="AU304" s="230" t="s">
        <v>87</v>
      </c>
      <c r="AY304" s="18" t="s">
        <v>126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85</v>
      </c>
      <c r="BK304" s="231">
        <f>ROUND(I304*H304,2)</f>
        <v>0</v>
      </c>
      <c r="BL304" s="18" t="s">
        <v>133</v>
      </c>
      <c r="BM304" s="230" t="s">
        <v>422</v>
      </c>
    </row>
    <row r="305" s="2" customFormat="1">
      <c r="A305" s="39"/>
      <c r="B305" s="40"/>
      <c r="C305" s="41"/>
      <c r="D305" s="232" t="s">
        <v>135</v>
      </c>
      <c r="E305" s="41"/>
      <c r="F305" s="233" t="s">
        <v>421</v>
      </c>
      <c r="G305" s="41"/>
      <c r="H305" s="41"/>
      <c r="I305" s="234"/>
      <c r="J305" s="41"/>
      <c r="K305" s="41"/>
      <c r="L305" s="45"/>
      <c r="M305" s="235"/>
      <c r="N305" s="236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135</v>
      </c>
      <c r="AU305" s="18" t="s">
        <v>87</v>
      </c>
    </row>
    <row r="306" s="13" customFormat="1">
      <c r="A306" s="13"/>
      <c r="B306" s="239"/>
      <c r="C306" s="240"/>
      <c r="D306" s="232" t="s">
        <v>139</v>
      </c>
      <c r="E306" s="241" t="s">
        <v>1</v>
      </c>
      <c r="F306" s="242" t="s">
        <v>423</v>
      </c>
      <c r="G306" s="240"/>
      <c r="H306" s="243">
        <v>546.49599999999998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139</v>
      </c>
      <c r="AU306" s="249" t="s">
        <v>87</v>
      </c>
      <c r="AV306" s="13" t="s">
        <v>87</v>
      </c>
      <c r="AW306" s="13" t="s">
        <v>34</v>
      </c>
      <c r="AX306" s="13" t="s">
        <v>85</v>
      </c>
      <c r="AY306" s="249" t="s">
        <v>126</v>
      </c>
    </row>
    <row r="307" s="2" customFormat="1" ht="16.5" customHeight="1">
      <c r="A307" s="39"/>
      <c r="B307" s="40"/>
      <c r="C307" s="219" t="s">
        <v>424</v>
      </c>
      <c r="D307" s="219" t="s">
        <v>128</v>
      </c>
      <c r="E307" s="220" t="s">
        <v>425</v>
      </c>
      <c r="F307" s="221" t="s">
        <v>426</v>
      </c>
      <c r="G307" s="222" t="s">
        <v>163</v>
      </c>
      <c r="H307" s="223">
        <v>14</v>
      </c>
      <c r="I307" s="224"/>
      <c r="J307" s="225">
        <f>ROUND(I307*H307,2)</f>
        <v>0</v>
      </c>
      <c r="K307" s="221" t="s">
        <v>132</v>
      </c>
      <c r="L307" s="45"/>
      <c r="M307" s="226" t="s">
        <v>1</v>
      </c>
      <c r="N307" s="227" t="s">
        <v>42</v>
      </c>
      <c r="O307" s="92"/>
      <c r="P307" s="228">
        <f>O307*H307</f>
        <v>0</v>
      </c>
      <c r="Q307" s="228">
        <v>0.16850000000000001</v>
      </c>
      <c r="R307" s="228">
        <f>Q307*H307</f>
        <v>2.359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133</v>
      </c>
      <c r="AT307" s="230" t="s">
        <v>128</v>
      </c>
      <c r="AU307" s="230" t="s">
        <v>87</v>
      </c>
      <c r="AY307" s="18" t="s">
        <v>126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85</v>
      </c>
      <c r="BK307" s="231">
        <f>ROUND(I307*H307,2)</f>
        <v>0</v>
      </c>
      <c r="BL307" s="18" t="s">
        <v>133</v>
      </c>
      <c r="BM307" s="230" t="s">
        <v>427</v>
      </c>
    </row>
    <row r="308" s="2" customFormat="1">
      <c r="A308" s="39"/>
      <c r="B308" s="40"/>
      <c r="C308" s="41"/>
      <c r="D308" s="232" t="s">
        <v>135</v>
      </c>
      <c r="E308" s="41"/>
      <c r="F308" s="233" t="s">
        <v>428</v>
      </c>
      <c r="G308" s="41"/>
      <c r="H308" s="41"/>
      <c r="I308" s="234"/>
      <c r="J308" s="41"/>
      <c r="K308" s="41"/>
      <c r="L308" s="45"/>
      <c r="M308" s="235"/>
      <c r="N308" s="236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135</v>
      </c>
      <c r="AU308" s="18" t="s">
        <v>87</v>
      </c>
    </row>
    <row r="309" s="2" customFormat="1">
      <c r="A309" s="39"/>
      <c r="B309" s="40"/>
      <c r="C309" s="41"/>
      <c r="D309" s="237" t="s">
        <v>137</v>
      </c>
      <c r="E309" s="41"/>
      <c r="F309" s="238" t="s">
        <v>429</v>
      </c>
      <c r="G309" s="41"/>
      <c r="H309" s="41"/>
      <c r="I309" s="234"/>
      <c r="J309" s="41"/>
      <c r="K309" s="41"/>
      <c r="L309" s="45"/>
      <c r="M309" s="235"/>
      <c r="N309" s="236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137</v>
      </c>
      <c r="AU309" s="18" t="s">
        <v>87</v>
      </c>
    </row>
    <row r="310" s="13" customFormat="1">
      <c r="A310" s="13"/>
      <c r="B310" s="239"/>
      <c r="C310" s="240"/>
      <c r="D310" s="232" t="s">
        <v>139</v>
      </c>
      <c r="E310" s="241" t="s">
        <v>1</v>
      </c>
      <c r="F310" s="242" t="s">
        <v>430</v>
      </c>
      <c r="G310" s="240"/>
      <c r="H310" s="243">
        <v>14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139</v>
      </c>
      <c r="AU310" s="249" t="s">
        <v>87</v>
      </c>
      <c r="AV310" s="13" t="s">
        <v>87</v>
      </c>
      <c r="AW310" s="13" t="s">
        <v>34</v>
      </c>
      <c r="AX310" s="13" t="s">
        <v>85</v>
      </c>
      <c r="AY310" s="249" t="s">
        <v>126</v>
      </c>
    </row>
    <row r="311" s="2" customFormat="1" ht="16.5" customHeight="1">
      <c r="A311" s="39"/>
      <c r="B311" s="40"/>
      <c r="C311" s="261" t="s">
        <v>431</v>
      </c>
      <c r="D311" s="261" t="s">
        <v>223</v>
      </c>
      <c r="E311" s="262" t="s">
        <v>432</v>
      </c>
      <c r="F311" s="263" t="s">
        <v>433</v>
      </c>
      <c r="G311" s="264" t="s">
        <v>163</v>
      </c>
      <c r="H311" s="265">
        <v>14.279999999999999</v>
      </c>
      <c r="I311" s="266"/>
      <c r="J311" s="267">
        <f>ROUND(I311*H311,2)</f>
        <v>0</v>
      </c>
      <c r="K311" s="263" t="s">
        <v>132</v>
      </c>
      <c r="L311" s="268"/>
      <c r="M311" s="269" t="s">
        <v>1</v>
      </c>
      <c r="N311" s="270" t="s">
        <v>42</v>
      </c>
      <c r="O311" s="92"/>
      <c r="P311" s="228">
        <f>O311*H311</f>
        <v>0</v>
      </c>
      <c r="Q311" s="228">
        <v>0.048300000000000003</v>
      </c>
      <c r="R311" s="228">
        <f>Q311*H311</f>
        <v>0.689724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183</v>
      </c>
      <c r="AT311" s="230" t="s">
        <v>223</v>
      </c>
      <c r="AU311" s="230" t="s">
        <v>87</v>
      </c>
      <c r="AY311" s="18" t="s">
        <v>126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85</v>
      </c>
      <c r="BK311" s="231">
        <f>ROUND(I311*H311,2)</f>
        <v>0</v>
      </c>
      <c r="BL311" s="18" t="s">
        <v>133</v>
      </c>
      <c r="BM311" s="230" t="s">
        <v>434</v>
      </c>
    </row>
    <row r="312" s="2" customFormat="1">
      <c r="A312" s="39"/>
      <c r="B312" s="40"/>
      <c r="C312" s="41"/>
      <c r="D312" s="232" t="s">
        <v>135</v>
      </c>
      <c r="E312" s="41"/>
      <c r="F312" s="233" t="s">
        <v>433</v>
      </c>
      <c r="G312" s="41"/>
      <c r="H312" s="41"/>
      <c r="I312" s="234"/>
      <c r="J312" s="41"/>
      <c r="K312" s="41"/>
      <c r="L312" s="45"/>
      <c r="M312" s="235"/>
      <c r="N312" s="23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135</v>
      </c>
      <c r="AU312" s="18" t="s">
        <v>87</v>
      </c>
    </row>
    <row r="313" s="13" customFormat="1">
      <c r="A313" s="13"/>
      <c r="B313" s="239"/>
      <c r="C313" s="240"/>
      <c r="D313" s="232" t="s">
        <v>139</v>
      </c>
      <c r="E313" s="241" t="s">
        <v>1</v>
      </c>
      <c r="F313" s="242" t="s">
        <v>435</v>
      </c>
      <c r="G313" s="240"/>
      <c r="H313" s="243">
        <v>14.279999999999999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139</v>
      </c>
      <c r="AU313" s="249" t="s">
        <v>87</v>
      </c>
      <c r="AV313" s="13" t="s">
        <v>87</v>
      </c>
      <c r="AW313" s="13" t="s">
        <v>34</v>
      </c>
      <c r="AX313" s="13" t="s">
        <v>85</v>
      </c>
      <c r="AY313" s="249" t="s">
        <v>126</v>
      </c>
    </row>
    <row r="314" s="2" customFormat="1" ht="21.75" customHeight="1">
      <c r="A314" s="39"/>
      <c r="B314" s="40"/>
      <c r="C314" s="219" t="s">
        <v>436</v>
      </c>
      <c r="D314" s="219" t="s">
        <v>128</v>
      </c>
      <c r="E314" s="220" t="s">
        <v>437</v>
      </c>
      <c r="F314" s="221" t="s">
        <v>438</v>
      </c>
      <c r="G314" s="222" t="s">
        <v>163</v>
      </c>
      <c r="H314" s="223">
        <v>6</v>
      </c>
      <c r="I314" s="224"/>
      <c r="J314" s="225">
        <f>ROUND(I314*H314,2)</f>
        <v>0</v>
      </c>
      <c r="K314" s="221" t="s">
        <v>132</v>
      </c>
      <c r="L314" s="45"/>
      <c r="M314" s="226" t="s">
        <v>1</v>
      </c>
      <c r="N314" s="227" t="s">
        <v>42</v>
      </c>
      <c r="O314" s="92"/>
      <c r="P314" s="228">
        <f>O314*H314</f>
        <v>0</v>
      </c>
      <c r="Q314" s="228">
        <v>0.00059999999999999995</v>
      </c>
      <c r="R314" s="228">
        <f>Q314*H314</f>
        <v>0.0035999999999999999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133</v>
      </c>
      <c r="AT314" s="230" t="s">
        <v>128</v>
      </c>
      <c r="AU314" s="230" t="s">
        <v>87</v>
      </c>
      <c r="AY314" s="18" t="s">
        <v>126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85</v>
      </c>
      <c r="BK314" s="231">
        <f>ROUND(I314*H314,2)</f>
        <v>0</v>
      </c>
      <c r="BL314" s="18" t="s">
        <v>133</v>
      </c>
      <c r="BM314" s="230" t="s">
        <v>439</v>
      </c>
    </row>
    <row r="315" s="2" customFormat="1">
      <c r="A315" s="39"/>
      <c r="B315" s="40"/>
      <c r="C315" s="41"/>
      <c r="D315" s="232" t="s">
        <v>135</v>
      </c>
      <c r="E315" s="41"/>
      <c r="F315" s="233" t="s">
        <v>440</v>
      </c>
      <c r="G315" s="41"/>
      <c r="H315" s="41"/>
      <c r="I315" s="234"/>
      <c r="J315" s="41"/>
      <c r="K315" s="41"/>
      <c r="L315" s="45"/>
      <c r="M315" s="235"/>
      <c r="N315" s="236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135</v>
      </c>
      <c r="AU315" s="18" t="s">
        <v>87</v>
      </c>
    </row>
    <row r="316" s="2" customFormat="1">
      <c r="A316" s="39"/>
      <c r="B316" s="40"/>
      <c r="C316" s="41"/>
      <c r="D316" s="237" t="s">
        <v>137</v>
      </c>
      <c r="E316" s="41"/>
      <c r="F316" s="238" t="s">
        <v>441</v>
      </c>
      <c r="G316" s="41"/>
      <c r="H316" s="41"/>
      <c r="I316" s="234"/>
      <c r="J316" s="41"/>
      <c r="K316" s="41"/>
      <c r="L316" s="45"/>
      <c r="M316" s="235"/>
      <c r="N316" s="236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137</v>
      </c>
      <c r="AU316" s="18" t="s">
        <v>87</v>
      </c>
    </row>
    <row r="317" s="13" customFormat="1">
      <c r="A317" s="13"/>
      <c r="B317" s="239"/>
      <c r="C317" s="240"/>
      <c r="D317" s="232" t="s">
        <v>139</v>
      </c>
      <c r="E317" s="241" t="s">
        <v>1</v>
      </c>
      <c r="F317" s="242" t="s">
        <v>442</v>
      </c>
      <c r="G317" s="240"/>
      <c r="H317" s="243">
        <v>6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139</v>
      </c>
      <c r="AU317" s="249" t="s">
        <v>87</v>
      </c>
      <c r="AV317" s="13" t="s">
        <v>87</v>
      </c>
      <c r="AW317" s="13" t="s">
        <v>34</v>
      </c>
      <c r="AX317" s="13" t="s">
        <v>85</v>
      </c>
      <c r="AY317" s="249" t="s">
        <v>126</v>
      </c>
    </row>
    <row r="318" s="2" customFormat="1" ht="16.5" customHeight="1">
      <c r="A318" s="39"/>
      <c r="B318" s="40"/>
      <c r="C318" s="219" t="s">
        <v>443</v>
      </c>
      <c r="D318" s="219" t="s">
        <v>128</v>
      </c>
      <c r="E318" s="220" t="s">
        <v>444</v>
      </c>
      <c r="F318" s="221" t="s">
        <v>445</v>
      </c>
      <c r="G318" s="222" t="s">
        <v>163</v>
      </c>
      <c r="H318" s="223">
        <v>6</v>
      </c>
      <c r="I318" s="224"/>
      <c r="J318" s="225">
        <f>ROUND(I318*H318,2)</f>
        <v>0</v>
      </c>
      <c r="K318" s="221" t="s">
        <v>132</v>
      </c>
      <c r="L318" s="45"/>
      <c r="M318" s="226" t="s">
        <v>1</v>
      </c>
      <c r="N318" s="227" t="s">
        <v>42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133</v>
      </c>
      <c r="AT318" s="230" t="s">
        <v>128</v>
      </c>
      <c r="AU318" s="230" t="s">
        <v>87</v>
      </c>
      <c r="AY318" s="18" t="s">
        <v>126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85</v>
      </c>
      <c r="BK318" s="231">
        <f>ROUND(I318*H318,2)</f>
        <v>0</v>
      </c>
      <c r="BL318" s="18" t="s">
        <v>133</v>
      </c>
      <c r="BM318" s="230" t="s">
        <v>446</v>
      </c>
    </row>
    <row r="319" s="2" customFormat="1">
      <c r="A319" s="39"/>
      <c r="B319" s="40"/>
      <c r="C319" s="41"/>
      <c r="D319" s="232" t="s">
        <v>135</v>
      </c>
      <c r="E319" s="41"/>
      <c r="F319" s="233" t="s">
        <v>447</v>
      </c>
      <c r="G319" s="41"/>
      <c r="H319" s="41"/>
      <c r="I319" s="234"/>
      <c r="J319" s="41"/>
      <c r="K319" s="41"/>
      <c r="L319" s="45"/>
      <c r="M319" s="235"/>
      <c r="N319" s="236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135</v>
      </c>
      <c r="AU319" s="18" t="s">
        <v>87</v>
      </c>
    </row>
    <row r="320" s="2" customFormat="1">
      <c r="A320" s="39"/>
      <c r="B320" s="40"/>
      <c r="C320" s="41"/>
      <c r="D320" s="237" t="s">
        <v>137</v>
      </c>
      <c r="E320" s="41"/>
      <c r="F320" s="238" t="s">
        <v>448</v>
      </c>
      <c r="G320" s="41"/>
      <c r="H320" s="41"/>
      <c r="I320" s="234"/>
      <c r="J320" s="41"/>
      <c r="K320" s="41"/>
      <c r="L320" s="45"/>
      <c r="M320" s="235"/>
      <c r="N320" s="236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137</v>
      </c>
      <c r="AU320" s="18" t="s">
        <v>87</v>
      </c>
    </row>
    <row r="321" s="13" customFormat="1">
      <c r="A321" s="13"/>
      <c r="B321" s="239"/>
      <c r="C321" s="240"/>
      <c r="D321" s="232" t="s">
        <v>139</v>
      </c>
      <c r="E321" s="241" t="s">
        <v>1</v>
      </c>
      <c r="F321" s="242" t="s">
        <v>449</v>
      </c>
      <c r="G321" s="240"/>
      <c r="H321" s="243">
        <v>6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139</v>
      </c>
      <c r="AU321" s="249" t="s">
        <v>87</v>
      </c>
      <c r="AV321" s="13" t="s">
        <v>87</v>
      </c>
      <c r="AW321" s="13" t="s">
        <v>34</v>
      </c>
      <c r="AX321" s="13" t="s">
        <v>85</v>
      </c>
      <c r="AY321" s="249" t="s">
        <v>126</v>
      </c>
    </row>
    <row r="322" s="2" customFormat="1" ht="16.5" customHeight="1">
      <c r="A322" s="39"/>
      <c r="B322" s="40"/>
      <c r="C322" s="219" t="s">
        <v>450</v>
      </c>
      <c r="D322" s="219" t="s">
        <v>128</v>
      </c>
      <c r="E322" s="220" t="s">
        <v>451</v>
      </c>
      <c r="F322" s="221" t="s">
        <v>452</v>
      </c>
      <c r="G322" s="222" t="s">
        <v>131</v>
      </c>
      <c r="H322" s="223">
        <v>7</v>
      </c>
      <c r="I322" s="224"/>
      <c r="J322" s="225">
        <f>ROUND(I322*H322,2)</f>
        <v>0</v>
      </c>
      <c r="K322" s="221" t="s">
        <v>132</v>
      </c>
      <c r="L322" s="45"/>
      <c r="M322" s="226" t="s">
        <v>1</v>
      </c>
      <c r="N322" s="227" t="s">
        <v>42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133</v>
      </c>
      <c r="AT322" s="230" t="s">
        <v>128</v>
      </c>
      <c r="AU322" s="230" t="s">
        <v>87</v>
      </c>
      <c r="AY322" s="18" t="s">
        <v>126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85</v>
      </c>
      <c r="BK322" s="231">
        <f>ROUND(I322*H322,2)</f>
        <v>0</v>
      </c>
      <c r="BL322" s="18" t="s">
        <v>133</v>
      </c>
      <c r="BM322" s="230" t="s">
        <v>453</v>
      </c>
    </row>
    <row r="323" s="2" customFormat="1">
      <c r="A323" s="39"/>
      <c r="B323" s="40"/>
      <c r="C323" s="41"/>
      <c r="D323" s="232" t="s">
        <v>135</v>
      </c>
      <c r="E323" s="41"/>
      <c r="F323" s="233" t="s">
        <v>454</v>
      </c>
      <c r="G323" s="41"/>
      <c r="H323" s="41"/>
      <c r="I323" s="234"/>
      <c r="J323" s="41"/>
      <c r="K323" s="41"/>
      <c r="L323" s="45"/>
      <c r="M323" s="235"/>
      <c r="N323" s="236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135</v>
      </c>
      <c r="AU323" s="18" t="s">
        <v>87</v>
      </c>
    </row>
    <row r="324" s="2" customFormat="1">
      <c r="A324" s="39"/>
      <c r="B324" s="40"/>
      <c r="C324" s="41"/>
      <c r="D324" s="237" t="s">
        <v>137</v>
      </c>
      <c r="E324" s="41"/>
      <c r="F324" s="238" t="s">
        <v>455</v>
      </c>
      <c r="G324" s="41"/>
      <c r="H324" s="41"/>
      <c r="I324" s="234"/>
      <c r="J324" s="41"/>
      <c r="K324" s="41"/>
      <c r="L324" s="45"/>
      <c r="M324" s="235"/>
      <c r="N324" s="236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137</v>
      </c>
      <c r="AU324" s="18" t="s">
        <v>87</v>
      </c>
    </row>
    <row r="325" s="13" customFormat="1">
      <c r="A325" s="13"/>
      <c r="B325" s="239"/>
      <c r="C325" s="240"/>
      <c r="D325" s="232" t="s">
        <v>139</v>
      </c>
      <c r="E325" s="241" t="s">
        <v>1</v>
      </c>
      <c r="F325" s="242" t="s">
        <v>456</v>
      </c>
      <c r="G325" s="240"/>
      <c r="H325" s="243">
        <v>7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139</v>
      </c>
      <c r="AU325" s="249" t="s">
        <v>87</v>
      </c>
      <c r="AV325" s="13" t="s">
        <v>87</v>
      </c>
      <c r="AW325" s="13" t="s">
        <v>34</v>
      </c>
      <c r="AX325" s="13" t="s">
        <v>85</v>
      </c>
      <c r="AY325" s="249" t="s">
        <v>126</v>
      </c>
    </row>
    <row r="326" s="12" customFormat="1" ht="22.8" customHeight="1">
      <c r="A326" s="12"/>
      <c r="B326" s="203"/>
      <c r="C326" s="204"/>
      <c r="D326" s="205" t="s">
        <v>76</v>
      </c>
      <c r="E326" s="217" t="s">
        <v>457</v>
      </c>
      <c r="F326" s="217" t="s">
        <v>458</v>
      </c>
      <c r="G326" s="204"/>
      <c r="H326" s="204"/>
      <c r="I326" s="207"/>
      <c r="J326" s="218">
        <f>BK326</f>
        <v>0</v>
      </c>
      <c r="K326" s="204"/>
      <c r="L326" s="209"/>
      <c r="M326" s="210"/>
      <c r="N326" s="211"/>
      <c r="O326" s="211"/>
      <c r="P326" s="212">
        <f>SUM(P327:P358)</f>
        <v>0</v>
      </c>
      <c r="Q326" s="211"/>
      <c r="R326" s="212">
        <f>SUM(R327:R358)</f>
        <v>0</v>
      </c>
      <c r="S326" s="211"/>
      <c r="T326" s="213">
        <f>SUM(T327:T358)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4" t="s">
        <v>85</v>
      </c>
      <c r="AT326" s="215" t="s">
        <v>76</v>
      </c>
      <c r="AU326" s="215" t="s">
        <v>85</v>
      </c>
      <c r="AY326" s="214" t="s">
        <v>126</v>
      </c>
      <c r="BK326" s="216">
        <f>SUM(BK327:BK358)</f>
        <v>0</v>
      </c>
    </row>
    <row r="327" s="2" customFormat="1" ht="16.5" customHeight="1">
      <c r="A327" s="39"/>
      <c r="B327" s="40"/>
      <c r="C327" s="219" t="s">
        <v>459</v>
      </c>
      <c r="D327" s="219" t="s">
        <v>128</v>
      </c>
      <c r="E327" s="220" t="s">
        <v>460</v>
      </c>
      <c r="F327" s="221" t="s">
        <v>461</v>
      </c>
      <c r="G327" s="222" t="s">
        <v>203</v>
      </c>
      <c r="H327" s="223">
        <v>1533.2260000000001</v>
      </c>
      <c r="I327" s="224"/>
      <c r="J327" s="225">
        <f>ROUND(I327*H327,2)</f>
        <v>0</v>
      </c>
      <c r="K327" s="221" t="s">
        <v>132</v>
      </c>
      <c r="L327" s="45"/>
      <c r="M327" s="226" t="s">
        <v>1</v>
      </c>
      <c r="N327" s="227" t="s">
        <v>42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133</v>
      </c>
      <c r="AT327" s="230" t="s">
        <v>128</v>
      </c>
      <c r="AU327" s="230" t="s">
        <v>87</v>
      </c>
      <c r="AY327" s="18" t="s">
        <v>126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85</v>
      </c>
      <c r="BK327" s="231">
        <f>ROUND(I327*H327,2)</f>
        <v>0</v>
      </c>
      <c r="BL327" s="18" t="s">
        <v>133</v>
      </c>
      <c r="BM327" s="230" t="s">
        <v>462</v>
      </c>
    </row>
    <row r="328" s="2" customFormat="1">
      <c r="A328" s="39"/>
      <c r="B328" s="40"/>
      <c r="C328" s="41"/>
      <c r="D328" s="232" t="s">
        <v>135</v>
      </c>
      <c r="E328" s="41"/>
      <c r="F328" s="233" t="s">
        <v>463</v>
      </c>
      <c r="G328" s="41"/>
      <c r="H328" s="41"/>
      <c r="I328" s="234"/>
      <c r="J328" s="41"/>
      <c r="K328" s="41"/>
      <c r="L328" s="45"/>
      <c r="M328" s="235"/>
      <c r="N328" s="236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135</v>
      </c>
      <c r="AU328" s="18" t="s">
        <v>87</v>
      </c>
    </row>
    <row r="329" s="2" customFormat="1">
      <c r="A329" s="39"/>
      <c r="B329" s="40"/>
      <c r="C329" s="41"/>
      <c r="D329" s="237" t="s">
        <v>137</v>
      </c>
      <c r="E329" s="41"/>
      <c r="F329" s="238" t="s">
        <v>464</v>
      </c>
      <c r="G329" s="41"/>
      <c r="H329" s="41"/>
      <c r="I329" s="234"/>
      <c r="J329" s="41"/>
      <c r="K329" s="41"/>
      <c r="L329" s="45"/>
      <c r="M329" s="235"/>
      <c r="N329" s="236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137</v>
      </c>
      <c r="AU329" s="18" t="s">
        <v>87</v>
      </c>
    </row>
    <row r="330" s="15" customFormat="1">
      <c r="A330" s="15"/>
      <c r="B330" s="271"/>
      <c r="C330" s="272"/>
      <c r="D330" s="232" t="s">
        <v>139</v>
      </c>
      <c r="E330" s="273" t="s">
        <v>1</v>
      </c>
      <c r="F330" s="274" t="s">
        <v>465</v>
      </c>
      <c r="G330" s="272"/>
      <c r="H330" s="273" t="s">
        <v>1</v>
      </c>
      <c r="I330" s="275"/>
      <c r="J330" s="272"/>
      <c r="K330" s="272"/>
      <c r="L330" s="276"/>
      <c r="M330" s="277"/>
      <c r="N330" s="278"/>
      <c r="O330" s="278"/>
      <c r="P330" s="278"/>
      <c r="Q330" s="278"/>
      <c r="R330" s="278"/>
      <c r="S330" s="278"/>
      <c r="T330" s="279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80" t="s">
        <v>139</v>
      </c>
      <c r="AU330" s="280" t="s">
        <v>87</v>
      </c>
      <c r="AV330" s="15" t="s">
        <v>85</v>
      </c>
      <c r="AW330" s="15" t="s">
        <v>34</v>
      </c>
      <c r="AX330" s="15" t="s">
        <v>77</v>
      </c>
      <c r="AY330" s="280" t="s">
        <v>126</v>
      </c>
    </row>
    <row r="331" s="13" customFormat="1">
      <c r="A331" s="13"/>
      <c r="B331" s="239"/>
      <c r="C331" s="240"/>
      <c r="D331" s="232" t="s">
        <v>139</v>
      </c>
      <c r="E331" s="241" t="s">
        <v>1</v>
      </c>
      <c r="F331" s="242" t="s">
        <v>466</v>
      </c>
      <c r="G331" s="240"/>
      <c r="H331" s="243">
        <v>2.8700000000000001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9" t="s">
        <v>139</v>
      </c>
      <c r="AU331" s="249" t="s">
        <v>87</v>
      </c>
      <c r="AV331" s="13" t="s">
        <v>87</v>
      </c>
      <c r="AW331" s="13" t="s">
        <v>34</v>
      </c>
      <c r="AX331" s="13" t="s">
        <v>77</v>
      </c>
      <c r="AY331" s="249" t="s">
        <v>126</v>
      </c>
    </row>
    <row r="332" s="13" customFormat="1">
      <c r="A332" s="13"/>
      <c r="B332" s="239"/>
      <c r="C332" s="240"/>
      <c r="D332" s="232" t="s">
        <v>139</v>
      </c>
      <c r="E332" s="241" t="s">
        <v>1</v>
      </c>
      <c r="F332" s="242" t="s">
        <v>467</v>
      </c>
      <c r="G332" s="240"/>
      <c r="H332" s="243">
        <v>7.7000000000000002</v>
      </c>
      <c r="I332" s="244"/>
      <c r="J332" s="240"/>
      <c r="K332" s="240"/>
      <c r="L332" s="245"/>
      <c r="M332" s="246"/>
      <c r="N332" s="247"/>
      <c r="O332" s="247"/>
      <c r="P332" s="247"/>
      <c r="Q332" s="247"/>
      <c r="R332" s="247"/>
      <c r="S332" s="247"/>
      <c r="T332" s="24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9" t="s">
        <v>139</v>
      </c>
      <c r="AU332" s="249" t="s">
        <v>87</v>
      </c>
      <c r="AV332" s="13" t="s">
        <v>87</v>
      </c>
      <c r="AW332" s="13" t="s">
        <v>34</v>
      </c>
      <c r="AX332" s="13" t="s">
        <v>77</v>
      </c>
      <c r="AY332" s="249" t="s">
        <v>126</v>
      </c>
    </row>
    <row r="333" s="16" customFormat="1">
      <c r="A333" s="16"/>
      <c r="B333" s="281"/>
      <c r="C333" s="282"/>
      <c r="D333" s="232" t="s">
        <v>139</v>
      </c>
      <c r="E333" s="283" t="s">
        <v>1</v>
      </c>
      <c r="F333" s="284" t="s">
        <v>468</v>
      </c>
      <c r="G333" s="282"/>
      <c r="H333" s="285">
        <v>10.57</v>
      </c>
      <c r="I333" s="286"/>
      <c r="J333" s="282"/>
      <c r="K333" s="282"/>
      <c r="L333" s="287"/>
      <c r="M333" s="288"/>
      <c r="N333" s="289"/>
      <c r="O333" s="289"/>
      <c r="P333" s="289"/>
      <c r="Q333" s="289"/>
      <c r="R333" s="289"/>
      <c r="S333" s="289"/>
      <c r="T333" s="290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T333" s="291" t="s">
        <v>139</v>
      </c>
      <c r="AU333" s="291" t="s">
        <v>87</v>
      </c>
      <c r="AV333" s="16" t="s">
        <v>147</v>
      </c>
      <c r="AW333" s="16" t="s">
        <v>34</v>
      </c>
      <c r="AX333" s="16" t="s">
        <v>77</v>
      </c>
      <c r="AY333" s="291" t="s">
        <v>126</v>
      </c>
    </row>
    <row r="334" s="15" customFormat="1">
      <c r="A334" s="15"/>
      <c r="B334" s="271"/>
      <c r="C334" s="272"/>
      <c r="D334" s="232" t="s">
        <v>139</v>
      </c>
      <c r="E334" s="273" t="s">
        <v>1</v>
      </c>
      <c r="F334" s="274" t="s">
        <v>469</v>
      </c>
      <c r="G334" s="272"/>
      <c r="H334" s="273" t="s">
        <v>1</v>
      </c>
      <c r="I334" s="275"/>
      <c r="J334" s="272"/>
      <c r="K334" s="272"/>
      <c r="L334" s="276"/>
      <c r="M334" s="277"/>
      <c r="N334" s="278"/>
      <c r="O334" s="278"/>
      <c r="P334" s="278"/>
      <c r="Q334" s="278"/>
      <c r="R334" s="278"/>
      <c r="S334" s="278"/>
      <c r="T334" s="279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80" t="s">
        <v>139</v>
      </c>
      <c r="AU334" s="280" t="s">
        <v>87</v>
      </c>
      <c r="AV334" s="15" t="s">
        <v>85</v>
      </c>
      <c r="AW334" s="15" t="s">
        <v>34</v>
      </c>
      <c r="AX334" s="15" t="s">
        <v>77</v>
      </c>
      <c r="AY334" s="280" t="s">
        <v>126</v>
      </c>
    </row>
    <row r="335" s="13" customFormat="1">
      <c r="A335" s="13"/>
      <c r="B335" s="239"/>
      <c r="C335" s="240"/>
      <c r="D335" s="232" t="s">
        <v>139</v>
      </c>
      <c r="E335" s="241" t="s">
        <v>1</v>
      </c>
      <c r="F335" s="242" t="s">
        <v>470</v>
      </c>
      <c r="G335" s="240"/>
      <c r="H335" s="243">
        <v>950.39999999999998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9" t="s">
        <v>139</v>
      </c>
      <c r="AU335" s="249" t="s">
        <v>87</v>
      </c>
      <c r="AV335" s="13" t="s">
        <v>87</v>
      </c>
      <c r="AW335" s="13" t="s">
        <v>34</v>
      </c>
      <c r="AX335" s="13" t="s">
        <v>77</v>
      </c>
      <c r="AY335" s="249" t="s">
        <v>126</v>
      </c>
    </row>
    <row r="336" s="13" customFormat="1">
      <c r="A336" s="13"/>
      <c r="B336" s="239"/>
      <c r="C336" s="240"/>
      <c r="D336" s="232" t="s">
        <v>139</v>
      </c>
      <c r="E336" s="241" t="s">
        <v>1</v>
      </c>
      <c r="F336" s="242" t="s">
        <v>471</v>
      </c>
      <c r="G336" s="240"/>
      <c r="H336" s="243">
        <v>37.655999999999999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139</v>
      </c>
      <c r="AU336" s="249" t="s">
        <v>87</v>
      </c>
      <c r="AV336" s="13" t="s">
        <v>87</v>
      </c>
      <c r="AW336" s="13" t="s">
        <v>34</v>
      </c>
      <c r="AX336" s="13" t="s">
        <v>77</v>
      </c>
      <c r="AY336" s="249" t="s">
        <v>126</v>
      </c>
    </row>
    <row r="337" s="16" customFormat="1">
      <c r="A337" s="16"/>
      <c r="B337" s="281"/>
      <c r="C337" s="282"/>
      <c r="D337" s="232" t="s">
        <v>139</v>
      </c>
      <c r="E337" s="283" t="s">
        <v>1</v>
      </c>
      <c r="F337" s="284" t="s">
        <v>468</v>
      </c>
      <c r="G337" s="282"/>
      <c r="H337" s="285">
        <v>988.05599999999993</v>
      </c>
      <c r="I337" s="286"/>
      <c r="J337" s="282"/>
      <c r="K337" s="282"/>
      <c r="L337" s="287"/>
      <c r="M337" s="288"/>
      <c r="N337" s="289"/>
      <c r="O337" s="289"/>
      <c r="P337" s="289"/>
      <c r="Q337" s="289"/>
      <c r="R337" s="289"/>
      <c r="S337" s="289"/>
      <c r="T337" s="290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T337" s="291" t="s">
        <v>139</v>
      </c>
      <c r="AU337" s="291" t="s">
        <v>87</v>
      </c>
      <c r="AV337" s="16" t="s">
        <v>147</v>
      </c>
      <c r="AW337" s="16" t="s">
        <v>34</v>
      </c>
      <c r="AX337" s="16" t="s">
        <v>77</v>
      </c>
      <c r="AY337" s="291" t="s">
        <v>126</v>
      </c>
    </row>
    <row r="338" s="15" customFormat="1">
      <c r="A338" s="15"/>
      <c r="B338" s="271"/>
      <c r="C338" s="272"/>
      <c r="D338" s="232" t="s">
        <v>139</v>
      </c>
      <c r="E338" s="273" t="s">
        <v>1</v>
      </c>
      <c r="F338" s="274" t="s">
        <v>472</v>
      </c>
      <c r="G338" s="272"/>
      <c r="H338" s="273" t="s">
        <v>1</v>
      </c>
      <c r="I338" s="275"/>
      <c r="J338" s="272"/>
      <c r="K338" s="272"/>
      <c r="L338" s="276"/>
      <c r="M338" s="277"/>
      <c r="N338" s="278"/>
      <c r="O338" s="278"/>
      <c r="P338" s="278"/>
      <c r="Q338" s="278"/>
      <c r="R338" s="278"/>
      <c r="S338" s="278"/>
      <c r="T338" s="279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80" t="s">
        <v>139</v>
      </c>
      <c r="AU338" s="280" t="s">
        <v>87</v>
      </c>
      <c r="AV338" s="15" t="s">
        <v>85</v>
      </c>
      <c r="AW338" s="15" t="s">
        <v>34</v>
      </c>
      <c r="AX338" s="15" t="s">
        <v>77</v>
      </c>
      <c r="AY338" s="280" t="s">
        <v>126</v>
      </c>
    </row>
    <row r="339" s="13" customFormat="1">
      <c r="A339" s="13"/>
      <c r="B339" s="239"/>
      <c r="C339" s="240"/>
      <c r="D339" s="232" t="s">
        <v>139</v>
      </c>
      <c r="E339" s="241" t="s">
        <v>1</v>
      </c>
      <c r="F339" s="242" t="s">
        <v>473</v>
      </c>
      <c r="G339" s="240"/>
      <c r="H339" s="243">
        <v>178.19999999999999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139</v>
      </c>
      <c r="AU339" s="249" t="s">
        <v>87</v>
      </c>
      <c r="AV339" s="13" t="s">
        <v>87</v>
      </c>
      <c r="AW339" s="13" t="s">
        <v>34</v>
      </c>
      <c r="AX339" s="13" t="s">
        <v>77</v>
      </c>
      <c r="AY339" s="249" t="s">
        <v>126</v>
      </c>
    </row>
    <row r="340" s="13" customFormat="1">
      <c r="A340" s="13"/>
      <c r="B340" s="239"/>
      <c r="C340" s="240"/>
      <c r="D340" s="232" t="s">
        <v>139</v>
      </c>
      <c r="E340" s="241" t="s">
        <v>1</v>
      </c>
      <c r="F340" s="242" t="s">
        <v>474</v>
      </c>
      <c r="G340" s="240"/>
      <c r="H340" s="243">
        <v>356.39999999999998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9" t="s">
        <v>139</v>
      </c>
      <c r="AU340" s="249" t="s">
        <v>87</v>
      </c>
      <c r="AV340" s="13" t="s">
        <v>87</v>
      </c>
      <c r="AW340" s="13" t="s">
        <v>34</v>
      </c>
      <c r="AX340" s="13" t="s">
        <v>77</v>
      </c>
      <c r="AY340" s="249" t="s">
        <v>126</v>
      </c>
    </row>
    <row r="341" s="16" customFormat="1">
      <c r="A341" s="16"/>
      <c r="B341" s="281"/>
      <c r="C341" s="282"/>
      <c r="D341" s="232" t="s">
        <v>139</v>
      </c>
      <c r="E341" s="283" t="s">
        <v>1</v>
      </c>
      <c r="F341" s="284" t="s">
        <v>468</v>
      </c>
      <c r="G341" s="282"/>
      <c r="H341" s="285">
        <v>534.59999999999991</v>
      </c>
      <c r="I341" s="286"/>
      <c r="J341" s="282"/>
      <c r="K341" s="282"/>
      <c r="L341" s="287"/>
      <c r="M341" s="288"/>
      <c r="N341" s="289"/>
      <c r="O341" s="289"/>
      <c r="P341" s="289"/>
      <c r="Q341" s="289"/>
      <c r="R341" s="289"/>
      <c r="S341" s="289"/>
      <c r="T341" s="290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T341" s="291" t="s">
        <v>139</v>
      </c>
      <c r="AU341" s="291" t="s">
        <v>87</v>
      </c>
      <c r="AV341" s="16" t="s">
        <v>147</v>
      </c>
      <c r="AW341" s="16" t="s">
        <v>34</v>
      </c>
      <c r="AX341" s="16" t="s">
        <v>77</v>
      </c>
      <c r="AY341" s="291" t="s">
        <v>126</v>
      </c>
    </row>
    <row r="342" s="14" customFormat="1">
      <c r="A342" s="14"/>
      <c r="B342" s="250"/>
      <c r="C342" s="251"/>
      <c r="D342" s="232" t="s">
        <v>139</v>
      </c>
      <c r="E342" s="252" t="s">
        <v>1</v>
      </c>
      <c r="F342" s="253" t="s">
        <v>191</v>
      </c>
      <c r="G342" s="251"/>
      <c r="H342" s="254">
        <v>1533.2260000000001</v>
      </c>
      <c r="I342" s="255"/>
      <c r="J342" s="251"/>
      <c r="K342" s="251"/>
      <c r="L342" s="256"/>
      <c r="M342" s="257"/>
      <c r="N342" s="258"/>
      <c r="O342" s="258"/>
      <c r="P342" s="258"/>
      <c r="Q342" s="258"/>
      <c r="R342" s="258"/>
      <c r="S342" s="258"/>
      <c r="T342" s="25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0" t="s">
        <v>139</v>
      </c>
      <c r="AU342" s="260" t="s">
        <v>87</v>
      </c>
      <c r="AV342" s="14" t="s">
        <v>133</v>
      </c>
      <c r="AW342" s="14" t="s">
        <v>34</v>
      </c>
      <c r="AX342" s="14" t="s">
        <v>85</v>
      </c>
      <c r="AY342" s="260" t="s">
        <v>126</v>
      </c>
    </row>
    <row r="343" s="2" customFormat="1" ht="16.5" customHeight="1">
      <c r="A343" s="39"/>
      <c r="B343" s="40"/>
      <c r="C343" s="219" t="s">
        <v>475</v>
      </c>
      <c r="D343" s="219" t="s">
        <v>128</v>
      </c>
      <c r="E343" s="220" t="s">
        <v>476</v>
      </c>
      <c r="F343" s="221" t="s">
        <v>477</v>
      </c>
      <c r="G343" s="222" t="s">
        <v>203</v>
      </c>
      <c r="H343" s="223">
        <v>13799.034</v>
      </c>
      <c r="I343" s="224"/>
      <c r="J343" s="225">
        <f>ROUND(I343*H343,2)</f>
        <v>0</v>
      </c>
      <c r="K343" s="221" t="s">
        <v>132</v>
      </c>
      <c r="L343" s="45"/>
      <c r="M343" s="226" t="s">
        <v>1</v>
      </c>
      <c r="N343" s="227" t="s">
        <v>42</v>
      </c>
      <c r="O343" s="92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133</v>
      </c>
      <c r="AT343" s="230" t="s">
        <v>128</v>
      </c>
      <c r="AU343" s="230" t="s">
        <v>87</v>
      </c>
      <c r="AY343" s="18" t="s">
        <v>126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85</v>
      </c>
      <c r="BK343" s="231">
        <f>ROUND(I343*H343,2)</f>
        <v>0</v>
      </c>
      <c r="BL343" s="18" t="s">
        <v>133</v>
      </c>
      <c r="BM343" s="230" t="s">
        <v>478</v>
      </c>
    </row>
    <row r="344" s="2" customFormat="1">
      <c r="A344" s="39"/>
      <c r="B344" s="40"/>
      <c r="C344" s="41"/>
      <c r="D344" s="232" t="s">
        <v>135</v>
      </c>
      <c r="E344" s="41"/>
      <c r="F344" s="233" t="s">
        <v>479</v>
      </c>
      <c r="G344" s="41"/>
      <c r="H344" s="41"/>
      <c r="I344" s="234"/>
      <c r="J344" s="41"/>
      <c r="K344" s="41"/>
      <c r="L344" s="45"/>
      <c r="M344" s="235"/>
      <c r="N344" s="236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135</v>
      </c>
      <c r="AU344" s="18" t="s">
        <v>87</v>
      </c>
    </row>
    <row r="345" s="2" customFormat="1">
      <c r="A345" s="39"/>
      <c r="B345" s="40"/>
      <c r="C345" s="41"/>
      <c r="D345" s="237" t="s">
        <v>137</v>
      </c>
      <c r="E345" s="41"/>
      <c r="F345" s="238" t="s">
        <v>480</v>
      </c>
      <c r="G345" s="41"/>
      <c r="H345" s="41"/>
      <c r="I345" s="234"/>
      <c r="J345" s="41"/>
      <c r="K345" s="41"/>
      <c r="L345" s="45"/>
      <c r="M345" s="235"/>
      <c r="N345" s="236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137</v>
      </c>
      <c r="AU345" s="18" t="s">
        <v>87</v>
      </c>
    </row>
    <row r="346" s="13" customFormat="1">
      <c r="A346" s="13"/>
      <c r="B346" s="239"/>
      <c r="C346" s="240"/>
      <c r="D346" s="232" t="s">
        <v>139</v>
      </c>
      <c r="E346" s="241" t="s">
        <v>1</v>
      </c>
      <c r="F346" s="242" t="s">
        <v>481</v>
      </c>
      <c r="G346" s="240"/>
      <c r="H346" s="243">
        <v>13799.034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9" t="s">
        <v>139</v>
      </c>
      <c r="AU346" s="249" t="s">
        <v>87</v>
      </c>
      <c r="AV346" s="13" t="s">
        <v>87</v>
      </c>
      <c r="AW346" s="13" t="s">
        <v>34</v>
      </c>
      <c r="AX346" s="13" t="s">
        <v>85</v>
      </c>
      <c r="AY346" s="249" t="s">
        <v>126</v>
      </c>
    </row>
    <row r="347" s="2" customFormat="1" ht="21.75" customHeight="1">
      <c r="A347" s="39"/>
      <c r="B347" s="40"/>
      <c r="C347" s="219" t="s">
        <v>482</v>
      </c>
      <c r="D347" s="219" t="s">
        <v>128</v>
      </c>
      <c r="E347" s="220" t="s">
        <v>483</v>
      </c>
      <c r="F347" s="221" t="s">
        <v>484</v>
      </c>
      <c r="G347" s="222" t="s">
        <v>203</v>
      </c>
      <c r="H347" s="223">
        <v>10.57</v>
      </c>
      <c r="I347" s="224"/>
      <c r="J347" s="225">
        <f>ROUND(I347*H347,2)</f>
        <v>0</v>
      </c>
      <c r="K347" s="221" t="s">
        <v>132</v>
      </c>
      <c r="L347" s="45"/>
      <c r="M347" s="226" t="s">
        <v>1</v>
      </c>
      <c r="N347" s="227" t="s">
        <v>42</v>
      </c>
      <c r="O347" s="92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133</v>
      </c>
      <c r="AT347" s="230" t="s">
        <v>128</v>
      </c>
      <c r="AU347" s="230" t="s">
        <v>87</v>
      </c>
      <c r="AY347" s="18" t="s">
        <v>126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85</v>
      </c>
      <c r="BK347" s="231">
        <f>ROUND(I347*H347,2)</f>
        <v>0</v>
      </c>
      <c r="BL347" s="18" t="s">
        <v>133</v>
      </c>
      <c r="BM347" s="230" t="s">
        <v>485</v>
      </c>
    </row>
    <row r="348" s="2" customFormat="1">
      <c r="A348" s="39"/>
      <c r="B348" s="40"/>
      <c r="C348" s="41"/>
      <c r="D348" s="232" t="s">
        <v>135</v>
      </c>
      <c r="E348" s="41"/>
      <c r="F348" s="233" t="s">
        <v>486</v>
      </c>
      <c r="G348" s="41"/>
      <c r="H348" s="41"/>
      <c r="I348" s="234"/>
      <c r="J348" s="41"/>
      <c r="K348" s="41"/>
      <c r="L348" s="45"/>
      <c r="M348" s="235"/>
      <c r="N348" s="236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135</v>
      </c>
      <c r="AU348" s="18" t="s">
        <v>87</v>
      </c>
    </row>
    <row r="349" s="2" customFormat="1">
      <c r="A349" s="39"/>
      <c r="B349" s="40"/>
      <c r="C349" s="41"/>
      <c r="D349" s="237" t="s">
        <v>137</v>
      </c>
      <c r="E349" s="41"/>
      <c r="F349" s="238" t="s">
        <v>487</v>
      </c>
      <c r="G349" s="41"/>
      <c r="H349" s="41"/>
      <c r="I349" s="234"/>
      <c r="J349" s="41"/>
      <c r="K349" s="41"/>
      <c r="L349" s="45"/>
      <c r="M349" s="235"/>
      <c r="N349" s="236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137</v>
      </c>
      <c r="AU349" s="18" t="s">
        <v>87</v>
      </c>
    </row>
    <row r="350" s="13" customFormat="1">
      <c r="A350" s="13"/>
      <c r="B350" s="239"/>
      <c r="C350" s="240"/>
      <c r="D350" s="232" t="s">
        <v>139</v>
      </c>
      <c r="E350" s="241" t="s">
        <v>1</v>
      </c>
      <c r="F350" s="242" t="s">
        <v>488</v>
      </c>
      <c r="G350" s="240"/>
      <c r="H350" s="243">
        <v>10.57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139</v>
      </c>
      <c r="AU350" s="249" t="s">
        <v>87</v>
      </c>
      <c r="AV350" s="13" t="s">
        <v>87</v>
      </c>
      <c r="AW350" s="13" t="s">
        <v>34</v>
      </c>
      <c r="AX350" s="13" t="s">
        <v>85</v>
      </c>
      <c r="AY350" s="249" t="s">
        <v>126</v>
      </c>
    </row>
    <row r="351" s="2" customFormat="1" ht="16.5" customHeight="1">
      <c r="A351" s="39"/>
      <c r="B351" s="40"/>
      <c r="C351" s="219" t="s">
        <v>489</v>
      </c>
      <c r="D351" s="219" t="s">
        <v>128</v>
      </c>
      <c r="E351" s="220" t="s">
        <v>490</v>
      </c>
      <c r="F351" s="221" t="s">
        <v>202</v>
      </c>
      <c r="G351" s="222" t="s">
        <v>203</v>
      </c>
      <c r="H351" s="223">
        <v>988.05600000000004</v>
      </c>
      <c r="I351" s="224"/>
      <c r="J351" s="225">
        <f>ROUND(I351*H351,2)</f>
        <v>0</v>
      </c>
      <c r="K351" s="221" t="s">
        <v>132</v>
      </c>
      <c r="L351" s="45"/>
      <c r="M351" s="226" t="s">
        <v>1</v>
      </c>
      <c r="N351" s="227" t="s">
        <v>42</v>
      </c>
      <c r="O351" s="92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133</v>
      </c>
      <c r="AT351" s="230" t="s">
        <v>128</v>
      </c>
      <c r="AU351" s="230" t="s">
        <v>87</v>
      </c>
      <c r="AY351" s="18" t="s">
        <v>126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85</v>
      </c>
      <c r="BK351" s="231">
        <f>ROUND(I351*H351,2)</f>
        <v>0</v>
      </c>
      <c r="BL351" s="18" t="s">
        <v>133</v>
      </c>
      <c r="BM351" s="230" t="s">
        <v>491</v>
      </c>
    </row>
    <row r="352" s="2" customFormat="1">
      <c r="A352" s="39"/>
      <c r="B352" s="40"/>
      <c r="C352" s="41"/>
      <c r="D352" s="232" t="s">
        <v>135</v>
      </c>
      <c r="E352" s="41"/>
      <c r="F352" s="233" t="s">
        <v>492</v>
      </c>
      <c r="G352" s="41"/>
      <c r="H352" s="41"/>
      <c r="I352" s="234"/>
      <c r="J352" s="41"/>
      <c r="K352" s="41"/>
      <c r="L352" s="45"/>
      <c r="M352" s="235"/>
      <c r="N352" s="236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135</v>
      </c>
      <c r="AU352" s="18" t="s">
        <v>87</v>
      </c>
    </row>
    <row r="353" s="2" customFormat="1">
      <c r="A353" s="39"/>
      <c r="B353" s="40"/>
      <c r="C353" s="41"/>
      <c r="D353" s="237" t="s">
        <v>137</v>
      </c>
      <c r="E353" s="41"/>
      <c r="F353" s="238" t="s">
        <v>493</v>
      </c>
      <c r="G353" s="41"/>
      <c r="H353" s="41"/>
      <c r="I353" s="234"/>
      <c r="J353" s="41"/>
      <c r="K353" s="41"/>
      <c r="L353" s="45"/>
      <c r="M353" s="235"/>
      <c r="N353" s="236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137</v>
      </c>
      <c r="AU353" s="18" t="s">
        <v>87</v>
      </c>
    </row>
    <row r="354" s="13" customFormat="1">
      <c r="A354" s="13"/>
      <c r="B354" s="239"/>
      <c r="C354" s="240"/>
      <c r="D354" s="232" t="s">
        <v>139</v>
      </c>
      <c r="E354" s="241" t="s">
        <v>1</v>
      </c>
      <c r="F354" s="242" t="s">
        <v>494</v>
      </c>
      <c r="G354" s="240"/>
      <c r="H354" s="243">
        <v>988.05600000000004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139</v>
      </c>
      <c r="AU354" s="249" t="s">
        <v>87</v>
      </c>
      <c r="AV354" s="13" t="s">
        <v>87</v>
      </c>
      <c r="AW354" s="13" t="s">
        <v>34</v>
      </c>
      <c r="AX354" s="13" t="s">
        <v>85</v>
      </c>
      <c r="AY354" s="249" t="s">
        <v>126</v>
      </c>
    </row>
    <row r="355" s="2" customFormat="1" ht="24.15" customHeight="1">
      <c r="A355" s="39"/>
      <c r="B355" s="40"/>
      <c r="C355" s="219" t="s">
        <v>495</v>
      </c>
      <c r="D355" s="219" t="s">
        <v>128</v>
      </c>
      <c r="E355" s="220" t="s">
        <v>496</v>
      </c>
      <c r="F355" s="221" t="s">
        <v>497</v>
      </c>
      <c r="G355" s="222" t="s">
        <v>203</v>
      </c>
      <c r="H355" s="223">
        <v>534.60000000000002</v>
      </c>
      <c r="I355" s="224"/>
      <c r="J355" s="225">
        <f>ROUND(I355*H355,2)</f>
        <v>0</v>
      </c>
      <c r="K355" s="221" t="s">
        <v>132</v>
      </c>
      <c r="L355" s="45"/>
      <c r="M355" s="226" t="s">
        <v>1</v>
      </c>
      <c r="N355" s="227" t="s">
        <v>42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133</v>
      </c>
      <c r="AT355" s="230" t="s">
        <v>128</v>
      </c>
      <c r="AU355" s="230" t="s">
        <v>87</v>
      </c>
      <c r="AY355" s="18" t="s">
        <v>126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85</v>
      </c>
      <c r="BK355" s="231">
        <f>ROUND(I355*H355,2)</f>
        <v>0</v>
      </c>
      <c r="BL355" s="18" t="s">
        <v>133</v>
      </c>
      <c r="BM355" s="230" t="s">
        <v>498</v>
      </c>
    </row>
    <row r="356" s="2" customFormat="1">
      <c r="A356" s="39"/>
      <c r="B356" s="40"/>
      <c r="C356" s="41"/>
      <c r="D356" s="232" t="s">
        <v>135</v>
      </c>
      <c r="E356" s="41"/>
      <c r="F356" s="233" t="s">
        <v>499</v>
      </c>
      <c r="G356" s="41"/>
      <c r="H356" s="41"/>
      <c r="I356" s="234"/>
      <c r="J356" s="41"/>
      <c r="K356" s="41"/>
      <c r="L356" s="45"/>
      <c r="M356" s="235"/>
      <c r="N356" s="236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135</v>
      </c>
      <c r="AU356" s="18" t="s">
        <v>87</v>
      </c>
    </row>
    <row r="357" s="2" customFormat="1">
      <c r="A357" s="39"/>
      <c r="B357" s="40"/>
      <c r="C357" s="41"/>
      <c r="D357" s="237" t="s">
        <v>137</v>
      </c>
      <c r="E357" s="41"/>
      <c r="F357" s="238" t="s">
        <v>500</v>
      </c>
      <c r="G357" s="41"/>
      <c r="H357" s="41"/>
      <c r="I357" s="234"/>
      <c r="J357" s="41"/>
      <c r="K357" s="41"/>
      <c r="L357" s="45"/>
      <c r="M357" s="235"/>
      <c r="N357" s="236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137</v>
      </c>
      <c r="AU357" s="18" t="s">
        <v>87</v>
      </c>
    </row>
    <row r="358" s="13" customFormat="1">
      <c r="A358" s="13"/>
      <c r="B358" s="239"/>
      <c r="C358" s="240"/>
      <c r="D358" s="232" t="s">
        <v>139</v>
      </c>
      <c r="E358" s="241" t="s">
        <v>1</v>
      </c>
      <c r="F358" s="242" t="s">
        <v>501</v>
      </c>
      <c r="G358" s="240"/>
      <c r="H358" s="243">
        <v>534.60000000000002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9" t="s">
        <v>139</v>
      </c>
      <c r="AU358" s="249" t="s">
        <v>87</v>
      </c>
      <c r="AV358" s="13" t="s">
        <v>87</v>
      </c>
      <c r="AW358" s="13" t="s">
        <v>34</v>
      </c>
      <c r="AX358" s="13" t="s">
        <v>85</v>
      </c>
      <c r="AY358" s="249" t="s">
        <v>126</v>
      </c>
    </row>
    <row r="359" s="12" customFormat="1" ht="22.8" customHeight="1">
      <c r="A359" s="12"/>
      <c r="B359" s="203"/>
      <c r="C359" s="204"/>
      <c r="D359" s="205" t="s">
        <v>76</v>
      </c>
      <c r="E359" s="217" t="s">
        <v>502</v>
      </c>
      <c r="F359" s="217" t="s">
        <v>503</v>
      </c>
      <c r="G359" s="204"/>
      <c r="H359" s="204"/>
      <c r="I359" s="207"/>
      <c r="J359" s="218">
        <f>BK359</f>
        <v>0</v>
      </c>
      <c r="K359" s="204"/>
      <c r="L359" s="209"/>
      <c r="M359" s="210"/>
      <c r="N359" s="211"/>
      <c r="O359" s="211"/>
      <c r="P359" s="212">
        <f>SUM(P360:P362)</f>
        <v>0</v>
      </c>
      <c r="Q359" s="211"/>
      <c r="R359" s="212">
        <f>SUM(R360:R362)</f>
        <v>0</v>
      </c>
      <c r="S359" s="211"/>
      <c r="T359" s="213">
        <f>SUM(T360:T362)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14" t="s">
        <v>85</v>
      </c>
      <c r="AT359" s="215" t="s">
        <v>76</v>
      </c>
      <c r="AU359" s="215" t="s">
        <v>85</v>
      </c>
      <c r="AY359" s="214" t="s">
        <v>126</v>
      </c>
      <c r="BK359" s="216">
        <f>SUM(BK360:BK362)</f>
        <v>0</v>
      </c>
    </row>
    <row r="360" s="2" customFormat="1" ht="21.75" customHeight="1">
      <c r="A360" s="39"/>
      <c r="B360" s="40"/>
      <c r="C360" s="219" t="s">
        <v>504</v>
      </c>
      <c r="D360" s="219" t="s">
        <v>128</v>
      </c>
      <c r="E360" s="220" t="s">
        <v>505</v>
      </c>
      <c r="F360" s="221" t="s">
        <v>506</v>
      </c>
      <c r="G360" s="222" t="s">
        <v>203</v>
      </c>
      <c r="H360" s="223">
        <v>295.798</v>
      </c>
      <c r="I360" s="224"/>
      <c r="J360" s="225">
        <f>ROUND(I360*H360,2)</f>
        <v>0</v>
      </c>
      <c r="K360" s="221" t="s">
        <v>132</v>
      </c>
      <c r="L360" s="45"/>
      <c r="M360" s="226" t="s">
        <v>1</v>
      </c>
      <c r="N360" s="227" t="s">
        <v>42</v>
      </c>
      <c r="O360" s="92"/>
      <c r="P360" s="228">
        <f>O360*H360</f>
        <v>0</v>
      </c>
      <c r="Q360" s="228">
        <v>0</v>
      </c>
      <c r="R360" s="228">
        <f>Q360*H360</f>
        <v>0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133</v>
      </c>
      <c r="AT360" s="230" t="s">
        <v>128</v>
      </c>
      <c r="AU360" s="230" t="s">
        <v>87</v>
      </c>
      <c r="AY360" s="18" t="s">
        <v>126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85</v>
      </c>
      <c r="BK360" s="231">
        <f>ROUND(I360*H360,2)</f>
        <v>0</v>
      </c>
      <c r="BL360" s="18" t="s">
        <v>133</v>
      </c>
      <c r="BM360" s="230" t="s">
        <v>507</v>
      </c>
    </row>
    <row r="361" s="2" customFormat="1">
      <c r="A361" s="39"/>
      <c r="B361" s="40"/>
      <c r="C361" s="41"/>
      <c r="D361" s="232" t="s">
        <v>135</v>
      </c>
      <c r="E361" s="41"/>
      <c r="F361" s="233" t="s">
        <v>508</v>
      </c>
      <c r="G361" s="41"/>
      <c r="H361" s="41"/>
      <c r="I361" s="234"/>
      <c r="J361" s="41"/>
      <c r="K361" s="41"/>
      <c r="L361" s="45"/>
      <c r="M361" s="235"/>
      <c r="N361" s="236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135</v>
      </c>
      <c r="AU361" s="18" t="s">
        <v>87</v>
      </c>
    </row>
    <row r="362" s="2" customFormat="1">
      <c r="A362" s="39"/>
      <c r="B362" s="40"/>
      <c r="C362" s="41"/>
      <c r="D362" s="237" t="s">
        <v>137</v>
      </c>
      <c r="E362" s="41"/>
      <c r="F362" s="238" t="s">
        <v>509</v>
      </c>
      <c r="G362" s="41"/>
      <c r="H362" s="41"/>
      <c r="I362" s="234"/>
      <c r="J362" s="41"/>
      <c r="K362" s="41"/>
      <c r="L362" s="45"/>
      <c r="M362" s="292"/>
      <c r="N362" s="293"/>
      <c r="O362" s="294"/>
      <c r="P362" s="294"/>
      <c r="Q362" s="294"/>
      <c r="R362" s="294"/>
      <c r="S362" s="294"/>
      <c r="T362" s="295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137</v>
      </c>
      <c r="AU362" s="18" t="s">
        <v>87</v>
      </c>
    </row>
    <row r="363" s="2" customFormat="1" ht="6.96" customHeight="1">
      <c r="A363" s="39"/>
      <c r="B363" s="67"/>
      <c r="C363" s="68"/>
      <c r="D363" s="68"/>
      <c r="E363" s="68"/>
      <c r="F363" s="68"/>
      <c r="G363" s="68"/>
      <c r="H363" s="68"/>
      <c r="I363" s="68"/>
      <c r="J363" s="68"/>
      <c r="K363" s="68"/>
      <c r="L363" s="45"/>
      <c r="M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</row>
  </sheetData>
  <sheetProtection sheet="1" autoFilter="0" formatColumns="0" formatRows="0" objects="1" scenarios="1" spinCount="100000" saltValue="Eneq/RTebyOJfOtsJH53YVKDkq3P+H+CDOTguKPyIhMQgG+YHpc4fy748jkfxwOaDu5rDoiN9pEBkSmNyh7pHQ==" hashValue="rWQFPvj6DhB+dWRqdDBtA/fuWzQCkp+zYK+hi8b4PeOiHgRU1cVoi/TvwMgA7kGYy609ii1hCQysRooPwx+hAg==" algorithmName="SHA-512" password="CC35"/>
  <autoFilter ref="C123:K36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9" r:id="rId1" display="https://podminky.urs.cz/item/CS_URS_2026_01/113106123"/>
    <hyperlink ref="F133" r:id="rId2" display="https://podminky.urs.cz/item/CS_URS_2026_01/113107224"/>
    <hyperlink ref="F137" r:id="rId3" display="https://podminky.urs.cz/item/CS_URS_2026_01/113154543"/>
    <hyperlink ref="F141" r:id="rId4" display="https://podminky.urs.cz/item/CS_URS_2026_01/113154548"/>
    <hyperlink ref="F145" r:id="rId5" display="https://podminky.urs.cz/item/CS_URS_2026_01/113202111"/>
    <hyperlink ref="F149" r:id="rId6" display="https://podminky.urs.cz/item/CS_URS_2026_01/113203111"/>
    <hyperlink ref="F153" r:id="rId7" display="https://podminky.urs.cz/item/CS_URS_2026_01/122251104"/>
    <hyperlink ref="F157" r:id="rId8" display="https://podminky.urs.cz/item/CS_URS_2026_01/131251204"/>
    <hyperlink ref="F163" r:id="rId9" display="https://podminky.urs.cz/item/CS_URS_2026_01/162751117"/>
    <hyperlink ref="F169" r:id="rId10" display="https://podminky.urs.cz/item/CS_URS_2026_01/171201231"/>
    <hyperlink ref="F173" r:id="rId11" display="https://podminky.urs.cz/item/CS_URS_2026_01/171251201"/>
    <hyperlink ref="F177" r:id="rId12" display="https://podminky.urs.cz/item/CS_URS_2026_01/174151101"/>
    <hyperlink ref="F188" r:id="rId13" display="https://podminky.urs.cz/item/CS_URS_2026_01/175111101"/>
    <hyperlink ref="F197" r:id="rId14" display="https://podminky.urs.cz/item/CS_URS_2026_01/181951112"/>
    <hyperlink ref="F202" r:id="rId15" display="https://podminky.urs.cz/item/CS_URS_2026_01/451572111"/>
    <hyperlink ref="F207" r:id="rId16" display="https://podminky.urs.cz/item/CS_URS_2026_01/564851111"/>
    <hyperlink ref="F213" r:id="rId17" display="https://podminky.urs.cz/item/CS_URS_2026_01/564861111"/>
    <hyperlink ref="F219" r:id="rId18" display="https://podminky.urs.cz/item/CS_URS_2026_01/573191111"/>
    <hyperlink ref="F223" r:id="rId19" display="https://podminky.urs.cz/item/CS_URS_2026_01/565165211"/>
    <hyperlink ref="F227" r:id="rId20" display="https://podminky.urs.cz/item/CS_URS_2026_01/573231106"/>
    <hyperlink ref="F231" r:id="rId21" display="https://podminky.urs.cz/item/CS_URS_2026_01/577134141"/>
    <hyperlink ref="F235" r:id="rId22" display="https://podminky.urs.cz/item/CS_URS_2026_01/596211210"/>
    <hyperlink ref="F240" r:id="rId23" display="https://podminky.urs.cz/item/CS_URS_2026_01/871313123"/>
    <hyperlink ref="F247" r:id="rId24" display="https://podminky.urs.cz/item/CS_URS_2026_01/877310310"/>
    <hyperlink ref="F254" r:id="rId25" display="https://podminky.urs.cz/item/CS_URS_2026_01/890211851"/>
    <hyperlink ref="F258" r:id="rId26" display="https://podminky.urs.cz/item/CS_URS_2026_01/895941342"/>
    <hyperlink ref="F264" r:id="rId27" display="https://podminky.urs.cz/item/CS_URS_2026_01/895941351"/>
    <hyperlink ref="F270" r:id="rId28" display="https://podminky.urs.cz/item/CS_URS_2026_01/895941362"/>
    <hyperlink ref="F276" r:id="rId29" display="https://podminky.urs.cz/item/CS_URS_2026_01/895941367"/>
    <hyperlink ref="F282" r:id="rId30" display="https://podminky.urs.cz/item/CS_URS_2026_01/899102211"/>
    <hyperlink ref="F286" r:id="rId31" display="https://podminky.urs.cz/item/CS_URS_2026_01/899104112"/>
    <hyperlink ref="F290" r:id="rId32" display="https://podminky.urs.cz/item/CS_URS_2026_01/899202211"/>
    <hyperlink ref="F294" r:id="rId33" display="https://podminky.urs.cz/item/CS_URS_2026_01/899204112"/>
    <hyperlink ref="F302" r:id="rId34" display="https://podminky.urs.cz/item/CS_URS_2026_01/915491211"/>
    <hyperlink ref="F309" r:id="rId35" display="https://podminky.urs.cz/item/CS_URS_2026_01/916131213"/>
    <hyperlink ref="F316" r:id="rId36" display="https://podminky.urs.cz/item/CS_URS_2026_01/919732221"/>
    <hyperlink ref="F320" r:id="rId37" display="https://podminky.urs.cz/item/CS_URS_2026_01/919735113"/>
    <hyperlink ref="F324" r:id="rId38" display="https://podminky.urs.cz/item/CS_URS_2026_01/979054451"/>
    <hyperlink ref="F329" r:id="rId39" display="https://podminky.urs.cz/item/CS_URS_2026_01/997211511"/>
    <hyperlink ref="F345" r:id="rId40" display="https://podminky.urs.cz/item/CS_URS_2026_01/997211519"/>
    <hyperlink ref="F349" r:id="rId41" display="https://podminky.urs.cz/item/CS_URS_2026_01/997221861"/>
    <hyperlink ref="F353" r:id="rId42" display="https://podminky.urs.cz/item/CS_URS_2026_01/997221873"/>
    <hyperlink ref="F357" r:id="rId43" display="https://podminky.urs.cz/item/CS_URS_2026_01/997221875"/>
    <hyperlink ref="F362" r:id="rId44" display="https://podminky.urs.cz/item/CS_URS_2026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ul. Veslařská, komunikace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510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14. 1. 2026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ROUND((SUM(BE124:BE469)),  2)</f>
        <v>0</v>
      </c>
      <c r="G33" s="39"/>
      <c r="H33" s="39"/>
      <c r="I33" s="156">
        <v>0.20999999999999999</v>
      </c>
      <c r="J33" s="155">
        <f>ROUND(((SUM(BE124:BE469))*I33),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43</v>
      </c>
      <c r="F34" s="155">
        <f>ROUND((SUM(BF124:BF469)),  2)</f>
        <v>0</v>
      </c>
      <c r="G34" s="39"/>
      <c r="H34" s="39"/>
      <c r="I34" s="156">
        <v>0.12</v>
      </c>
      <c r="J34" s="155">
        <f>ROUND(((SUM(BF124:BF469))*I34),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ROUND((SUM(BG124:BG469)),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ROUND((SUM(BH124:BH469)),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ROUND((SUM(BI124:BI469)),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ul. Veslařská, komunikace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102 - Vyvýšená křižovatka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14. 1. 2026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hidden="1" s="9" customFormat="1" ht="24.96" customHeight="1">
      <c r="A97" s="9"/>
      <c r="B97" s="180"/>
      <c r="C97" s="181"/>
      <c r="D97" s="182" t="s">
        <v>103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104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105</v>
      </c>
      <c r="E99" s="189"/>
      <c r="F99" s="189"/>
      <c r="G99" s="189"/>
      <c r="H99" s="189"/>
      <c r="I99" s="189"/>
      <c r="J99" s="190">
        <f>J233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106</v>
      </c>
      <c r="E100" s="189"/>
      <c r="F100" s="189"/>
      <c r="G100" s="189"/>
      <c r="H100" s="189"/>
      <c r="I100" s="189"/>
      <c r="J100" s="190">
        <f>J238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107</v>
      </c>
      <c r="E101" s="189"/>
      <c r="F101" s="189"/>
      <c r="G101" s="189"/>
      <c r="H101" s="189"/>
      <c r="I101" s="189"/>
      <c r="J101" s="190">
        <f>J297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108</v>
      </c>
      <c r="E102" s="189"/>
      <c r="F102" s="189"/>
      <c r="G102" s="189"/>
      <c r="H102" s="189"/>
      <c r="I102" s="189"/>
      <c r="J102" s="190">
        <f>J366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109</v>
      </c>
      <c r="E103" s="189"/>
      <c r="F103" s="189"/>
      <c r="G103" s="189"/>
      <c r="H103" s="189"/>
      <c r="I103" s="189"/>
      <c r="J103" s="190">
        <f>J429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110</v>
      </c>
      <c r="E104" s="189"/>
      <c r="F104" s="189"/>
      <c r="G104" s="189"/>
      <c r="H104" s="189"/>
      <c r="I104" s="189"/>
      <c r="J104" s="190">
        <f>J466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hidden="1"/>
    <row r="108" hidden="1"/>
    <row r="109" hidden="1"/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111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Břeclav - ul. Veslařská, komunikace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 102 - Vyvýšená křižovatka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22</v>
      </c>
      <c r="D118" s="41"/>
      <c r="E118" s="41"/>
      <c r="F118" s="28" t="str">
        <f>F12</f>
        <v>Břeclav</v>
      </c>
      <c r="G118" s="41"/>
      <c r="H118" s="41"/>
      <c r="I118" s="33" t="s">
        <v>24</v>
      </c>
      <c r="J118" s="80" t="str">
        <f>IF(J12="","",J12)</f>
        <v>14. 1. 2026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26</v>
      </c>
      <c r="D120" s="41"/>
      <c r="E120" s="41"/>
      <c r="F120" s="28" t="str">
        <f>E15</f>
        <v>Město Břeclav</v>
      </c>
      <c r="G120" s="41"/>
      <c r="H120" s="41"/>
      <c r="I120" s="33" t="s">
        <v>32</v>
      </c>
      <c r="J120" s="37" t="str">
        <f>E21</f>
        <v>Ing. Bořek Zvědělík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33" t="s">
        <v>35</v>
      </c>
      <c r="J121" s="37" t="str">
        <f>E24</f>
        <v>Ing. Bořek Zvědělík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112</v>
      </c>
      <c r="D123" s="195" t="s">
        <v>62</v>
      </c>
      <c r="E123" s="195" t="s">
        <v>58</v>
      </c>
      <c r="F123" s="195" t="s">
        <v>59</v>
      </c>
      <c r="G123" s="195" t="s">
        <v>113</v>
      </c>
      <c r="H123" s="195" t="s">
        <v>114</v>
      </c>
      <c r="I123" s="195" t="s">
        <v>115</v>
      </c>
      <c r="J123" s="195" t="s">
        <v>100</v>
      </c>
      <c r="K123" s="196" t="s">
        <v>116</v>
      </c>
      <c r="L123" s="197"/>
      <c r="M123" s="101" t="s">
        <v>1</v>
      </c>
      <c r="N123" s="102" t="s">
        <v>41</v>
      </c>
      <c r="O123" s="102" t="s">
        <v>117</v>
      </c>
      <c r="P123" s="102" t="s">
        <v>118</v>
      </c>
      <c r="Q123" s="102" t="s">
        <v>119</v>
      </c>
      <c r="R123" s="102" t="s">
        <v>120</v>
      </c>
      <c r="S123" s="102" t="s">
        <v>121</v>
      </c>
      <c r="T123" s="103" t="s">
        <v>122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123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</f>
        <v>0</v>
      </c>
      <c r="Q124" s="105"/>
      <c r="R124" s="200">
        <f>R125</f>
        <v>185.98186800000002</v>
      </c>
      <c r="S124" s="105"/>
      <c r="T124" s="201">
        <f>T125</f>
        <v>254.19800000000001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76</v>
      </c>
      <c r="AU124" s="18" t="s">
        <v>102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76</v>
      </c>
      <c r="E125" s="206" t="s">
        <v>124</v>
      </c>
      <c r="F125" s="206" t="s">
        <v>125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P126+P233+P238+P297+P366+P429+P466</f>
        <v>0</v>
      </c>
      <c r="Q125" s="211"/>
      <c r="R125" s="212">
        <f>R126+R233+R238+R297+R366+R429+R466</f>
        <v>185.98186800000002</v>
      </c>
      <c r="S125" s="211"/>
      <c r="T125" s="213">
        <f>T126+T233+T238+T297+T366+T429+T466</f>
        <v>254.19800000000001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85</v>
      </c>
      <c r="AT125" s="215" t="s">
        <v>76</v>
      </c>
      <c r="AU125" s="215" t="s">
        <v>77</v>
      </c>
      <c r="AY125" s="214" t="s">
        <v>126</v>
      </c>
      <c r="BK125" s="216">
        <f>BK126+BK233+BK238+BK297+BK366+BK429+BK466</f>
        <v>0</v>
      </c>
    </row>
    <row r="126" s="12" customFormat="1" ht="22.8" customHeight="1">
      <c r="A126" s="12"/>
      <c r="B126" s="203"/>
      <c r="C126" s="204"/>
      <c r="D126" s="205" t="s">
        <v>76</v>
      </c>
      <c r="E126" s="217" t="s">
        <v>85</v>
      </c>
      <c r="F126" s="217" t="s">
        <v>127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SUM(P127:P232)</f>
        <v>0</v>
      </c>
      <c r="Q126" s="211"/>
      <c r="R126" s="212">
        <f>SUM(R127:R232)</f>
        <v>89.119737999999998</v>
      </c>
      <c r="S126" s="211"/>
      <c r="T126" s="213">
        <f>SUM(T127:T232)</f>
        <v>251.05000000000001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85</v>
      </c>
      <c r="AT126" s="215" t="s">
        <v>76</v>
      </c>
      <c r="AU126" s="215" t="s">
        <v>85</v>
      </c>
      <c r="AY126" s="214" t="s">
        <v>126</v>
      </c>
      <c r="BK126" s="216">
        <f>SUM(BK127:BK232)</f>
        <v>0</v>
      </c>
    </row>
    <row r="127" s="2" customFormat="1" ht="16.5" customHeight="1">
      <c r="A127" s="39"/>
      <c r="B127" s="40"/>
      <c r="C127" s="219" t="s">
        <v>85</v>
      </c>
      <c r="D127" s="219" t="s">
        <v>128</v>
      </c>
      <c r="E127" s="220" t="s">
        <v>511</v>
      </c>
      <c r="F127" s="221" t="s">
        <v>512</v>
      </c>
      <c r="G127" s="222" t="s">
        <v>131</v>
      </c>
      <c r="H127" s="223">
        <v>2</v>
      </c>
      <c r="I127" s="224"/>
      <c r="J127" s="225">
        <f>ROUND(I127*H127,2)</f>
        <v>0</v>
      </c>
      <c r="K127" s="221" t="s">
        <v>132</v>
      </c>
      <c r="L127" s="45"/>
      <c r="M127" s="226" t="s">
        <v>1</v>
      </c>
      <c r="N127" s="227" t="s">
        <v>42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0.255</v>
      </c>
      <c r="T127" s="229">
        <f>S127*H127</f>
        <v>0.51000000000000001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133</v>
      </c>
      <c r="AT127" s="230" t="s">
        <v>128</v>
      </c>
      <c r="AU127" s="230" t="s">
        <v>87</v>
      </c>
      <c r="AY127" s="18" t="s">
        <v>126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85</v>
      </c>
      <c r="BK127" s="231">
        <f>ROUND(I127*H127,2)</f>
        <v>0</v>
      </c>
      <c r="BL127" s="18" t="s">
        <v>133</v>
      </c>
      <c r="BM127" s="230" t="s">
        <v>513</v>
      </c>
    </row>
    <row r="128" s="2" customFormat="1">
      <c r="A128" s="39"/>
      <c r="B128" s="40"/>
      <c r="C128" s="41"/>
      <c r="D128" s="232" t="s">
        <v>135</v>
      </c>
      <c r="E128" s="41"/>
      <c r="F128" s="233" t="s">
        <v>514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135</v>
      </c>
      <c r="AU128" s="18" t="s">
        <v>87</v>
      </c>
    </row>
    <row r="129" s="2" customFormat="1">
      <c r="A129" s="39"/>
      <c r="B129" s="40"/>
      <c r="C129" s="41"/>
      <c r="D129" s="237" t="s">
        <v>137</v>
      </c>
      <c r="E129" s="41"/>
      <c r="F129" s="238" t="s">
        <v>515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137</v>
      </c>
      <c r="AU129" s="18" t="s">
        <v>87</v>
      </c>
    </row>
    <row r="130" s="13" customFormat="1">
      <c r="A130" s="13"/>
      <c r="B130" s="239"/>
      <c r="C130" s="240"/>
      <c r="D130" s="232" t="s">
        <v>139</v>
      </c>
      <c r="E130" s="241" t="s">
        <v>1</v>
      </c>
      <c r="F130" s="242" t="s">
        <v>516</v>
      </c>
      <c r="G130" s="240"/>
      <c r="H130" s="243">
        <v>2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139</v>
      </c>
      <c r="AU130" s="249" t="s">
        <v>87</v>
      </c>
      <c r="AV130" s="13" t="s">
        <v>87</v>
      </c>
      <c r="AW130" s="13" t="s">
        <v>34</v>
      </c>
      <c r="AX130" s="13" t="s">
        <v>85</v>
      </c>
      <c r="AY130" s="249" t="s">
        <v>126</v>
      </c>
    </row>
    <row r="131" s="2" customFormat="1" ht="16.5" customHeight="1">
      <c r="A131" s="39"/>
      <c r="B131" s="40"/>
      <c r="C131" s="219" t="s">
        <v>87</v>
      </c>
      <c r="D131" s="219" t="s">
        <v>128</v>
      </c>
      <c r="E131" s="220" t="s">
        <v>517</v>
      </c>
      <c r="F131" s="221" t="s">
        <v>518</v>
      </c>
      <c r="G131" s="222" t="s">
        <v>131</v>
      </c>
      <c r="H131" s="223">
        <v>43.5</v>
      </c>
      <c r="I131" s="224"/>
      <c r="J131" s="225">
        <f>ROUND(I131*H131,2)</f>
        <v>0</v>
      </c>
      <c r="K131" s="221" t="s">
        <v>132</v>
      </c>
      <c r="L131" s="45"/>
      <c r="M131" s="226" t="s">
        <v>1</v>
      </c>
      <c r="N131" s="227" t="s">
        <v>42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0.26000000000000001</v>
      </c>
      <c r="T131" s="229">
        <f>S131*H131</f>
        <v>11.310000000000001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133</v>
      </c>
      <c r="AT131" s="230" t="s">
        <v>128</v>
      </c>
      <c r="AU131" s="230" t="s">
        <v>87</v>
      </c>
      <c r="AY131" s="18" t="s">
        <v>126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85</v>
      </c>
      <c r="BK131" s="231">
        <f>ROUND(I131*H131,2)</f>
        <v>0</v>
      </c>
      <c r="BL131" s="18" t="s">
        <v>133</v>
      </c>
      <c r="BM131" s="230" t="s">
        <v>519</v>
      </c>
    </row>
    <row r="132" s="2" customFormat="1">
      <c r="A132" s="39"/>
      <c r="B132" s="40"/>
      <c r="C132" s="41"/>
      <c r="D132" s="232" t="s">
        <v>135</v>
      </c>
      <c r="E132" s="41"/>
      <c r="F132" s="233" t="s">
        <v>520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135</v>
      </c>
      <c r="AU132" s="18" t="s">
        <v>87</v>
      </c>
    </row>
    <row r="133" s="2" customFormat="1">
      <c r="A133" s="39"/>
      <c r="B133" s="40"/>
      <c r="C133" s="41"/>
      <c r="D133" s="237" t="s">
        <v>137</v>
      </c>
      <c r="E133" s="41"/>
      <c r="F133" s="238" t="s">
        <v>521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137</v>
      </c>
      <c r="AU133" s="18" t="s">
        <v>87</v>
      </c>
    </row>
    <row r="134" s="13" customFormat="1">
      <c r="A134" s="13"/>
      <c r="B134" s="239"/>
      <c r="C134" s="240"/>
      <c r="D134" s="232" t="s">
        <v>139</v>
      </c>
      <c r="E134" s="241" t="s">
        <v>1</v>
      </c>
      <c r="F134" s="242" t="s">
        <v>522</v>
      </c>
      <c r="G134" s="240"/>
      <c r="H134" s="243">
        <v>43.5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139</v>
      </c>
      <c r="AU134" s="249" t="s">
        <v>87</v>
      </c>
      <c r="AV134" s="13" t="s">
        <v>87</v>
      </c>
      <c r="AW134" s="13" t="s">
        <v>34</v>
      </c>
      <c r="AX134" s="13" t="s">
        <v>85</v>
      </c>
      <c r="AY134" s="249" t="s">
        <v>126</v>
      </c>
    </row>
    <row r="135" s="2" customFormat="1" ht="16.5" customHeight="1">
      <c r="A135" s="39"/>
      <c r="B135" s="40"/>
      <c r="C135" s="219" t="s">
        <v>147</v>
      </c>
      <c r="D135" s="219" t="s">
        <v>128</v>
      </c>
      <c r="E135" s="220" t="s">
        <v>523</v>
      </c>
      <c r="F135" s="221" t="s">
        <v>524</v>
      </c>
      <c r="G135" s="222" t="s">
        <v>131</v>
      </c>
      <c r="H135" s="223">
        <v>7</v>
      </c>
      <c r="I135" s="224"/>
      <c r="J135" s="225">
        <f>ROUND(I135*H135,2)</f>
        <v>0</v>
      </c>
      <c r="K135" s="221" t="s">
        <v>132</v>
      </c>
      <c r="L135" s="45"/>
      <c r="M135" s="226" t="s">
        <v>1</v>
      </c>
      <c r="N135" s="227" t="s">
        <v>42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0.22500000000000001</v>
      </c>
      <c r="T135" s="229">
        <f>S135*H135</f>
        <v>1.575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133</v>
      </c>
      <c r="AT135" s="230" t="s">
        <v>128</v>
      </c>
      <c r="AU135" s="230" t="s">
        <v>87</v>
      </c>
      <c r="AY135" s="18" t="s">
        <v>126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85</v>
      </c>
      <c r="BK135" s="231">
        <f>ROUND(I135*H135,2)</f>
        <v>0</v>
      </c>
      <c r="BL135" s="18" t="s">
        <v>133</v>
      </c>
      <c r="BM135" s="230" t="s">
        <v>525</v>
      </c>
    </row>
    <row r="136" s="2" customFormat="1">
      <c r="A136" s="39"/>
      <c r="B136" s="40"/>
      <c r="C136" s="41"/>
      <c r="D136" s="232" t="s">
        <v>135</v>
      </c>
      <c r="E136" s="41"/>
      <c r="F136" s="233" t="s">
        <v>526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135</v>
      </c>
      <c r="AU136" s="18" t="s">
        <v>87</v>
      </c>
    </row>
    <row r="137" s="2" customFormat="1">
      <c r="A137" s="39"/>
      <c r="B137" s="40"/>
      <c r="C137" s="41"/>
      <c r="D137" s="237" t="s">
        <v>137</v>
      </c>
      <c r="E137" s="41"/>
      <c r="F137" s="238" t="s">
        <v>527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137</v>
      </c>
      <c r="AU137" s="18" t="s">
        <v>87</v>
      </c>
    </row>
    <row r="138" s="13" customFormat="1">
      <c r="A138" s="13"/>
      <c r="B138" s="239"/>
      <c r="C138" s="240"/>
      <c r="D138" s="232" t="s">
        <v>139</v>
      </c>
      <c r="E138" s="241" t="s">
        <v>1</v>
      </c>
      <c r="F138" s="242" t="s">
        <v>528</v>
      </c>
      <c r="G138" s="240"/>
      <c r="H138" s="243">
        <v>7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139</v>
      </c>
      <c r="AU138" s="249" t="s">
        <v>87</v>
      </c>
      <c r="AV138" s="13" t="s">
        <v>87</v>
      </c>
      <c r="AW138" s="13" t="s">
        <v>34</v>
      </c>
      <c r="AX138" s="13" t="s">
        <v>85</v>
      </c>
      <c r="AY138" s="249" t="s">
        <v>126</v>
      </c>
    </row>
    <row r="139" s="2" customFormat="1" ht="21.75" customHeight="1">
      <c r="A139" s="39"/>
      <c r="B139" s="40"/>
      <c r="C139" s="219" t="s">
        <v>133</v>
      </c>
      <c r="D139" s="219" t="s">
        <v>128</v>
      </c>
      <c r="E139" s="220" t="s">
        <v>529</v>
      </c>
      <c r="F139" s="221" t="s">
        <v>530</v>
      </c>
      <c r="G139" s="222" t="s">
        <v>131</v>
      </c>
      <c r="H139" s="223">
        <v>52</v>
      </c>
      <c r="I139" s="224"/>
      <c r="J139" s="225">
        <f>ROUND(I139*H139,2)</f>
        <v>0</v>
      </c>
      <c r="K139" s="221" t="s">
        <v>132</v>
      </c>
      <c r="L139" s="45"/>
      <c r="M139" s="226" t="s">
        <v>1</v>
      </c>
      <c r="N139" s="227" t="s">
        <v>42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0.28999999999999998</v>
      </c>
      <c r="T139" s="229">
        <f>S139*H139</f>
        <v>15.079999999999998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133</v>
      </c>
      <c r="AT139" s="230" t="s">
        <v>128</v>
      </c>
      <c r="AU139" s="230" t="s">
        <v>87</v>
      </c>
      <c r="AY139" s="18" t="s">
        <v>126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85</v>
      </c>
      <c r="BK139" s="231">
        <f>ROUND(I139*H139,2)</f>
        <v>0</v>
      </c>
      <c r="BL139" s="18" t="s">
        <v>133</v>
      </c>
      <c r="BM139" s="230" t="s">
        <v>531</v>
      </c>
    </row>
    <row r="140" s="2" customFormat="1">
      <c r="A140" s="39"/>
      <c r="B140" s="40"/>
      <c r="C140" s="41"/>
      <c r="D140" s="232" t="s">
        <v>135</v>
      </c>
      <c r="E140" s="41"/>
      <c r="F140" s="233" t="s">
        <v>532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135</v>
      </c>
      <c r="AU140" s="18" t="s">
        <v>87</v>
      </c>
    </row>
    <row r="141" s="2" customFormat="1">
      <c r="A141" s="39"/>
      <c r="B141" s="40"/>
      <c r="C141" s="41"/>
      <c r="D141" s="237" t="s">
        <v>137</v>
      </c>
      <c r="E141" s="41"/>
      <c r="F141" s="238" t="s">
        <v>533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137</v>
      </c>
      <c r="AU141" s="18" t="s">
        <v>87</v>
      </c>
    </row>
    <row r="142" s="13" customFormat="1">
      <c r="A142" s="13"/>
      <c r="B142" s="239"/>
      <c r="C142" s="240"/>
      <c r="D142" s="232" t="s">
        <v>139</v>
      </c>
      <c r="E142" s="241" t="s">
        <v>1</v>
      </c>
      <c r="F142" s="242" t="s">
        <v>534</v>
      </c>
      <c r="G142" s="240"/>
      <c r="H142" s="243">
        <v>52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139</v>
      </c>
      <c r="AU142" s="249" t="s">
        <v>87</v>
      </c>
      <c r="AV142" s="13" t="s">
        <v>87</v>
      </c>
      <c r="AW142" s="13" t="s">
        <v>34</v>
      </c>
      <c r="AX142" s="13" t="s">
        <v>85</v>
      </c>
      <c r="AY142" s="249" t="s">
        <v>126</v>
      </c>
    </row>
    <row r="143" s="2" customFormat="1" ht="16.5" customHeight="1">
      <c r="A143" s="39"/>
      <c r="B143" s="40"/>
      <c r="C143" s="219" t="s">
        <v>160</v>
      </c>
      <c r="D143" s="219" t="s">
        <v>128</v>
      </c>
      <c r="E143" s="220" t="s">
        <v>141</v>
      </c>
      <c r="F143" s="221" t="s">
        <v>142</v>
      </c>
      <c r="G143" s="222" t="s">
        <v>131</v>
      </c>
      <c r="H143" s="223">
        <v>212</v>
      </c>
      <c r="I143" s="224"/>
      <c r="J143" s="225">
        <f>ROUND(I143*H143,2)</f>
        <v>0</v>
      </c>
      <c r="K143" s="221" t="s">
        <v>132</v>
      </c>
      <c r="L143" s="45"/>
      <c r="M143" s="226" t="s">
        <v>1</v>
      </c>
      <c r="N143" s="227" t="s">
        <v>42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0.57999999999999996</v>
      </c>
      <c r="T143" s="229">
        <f>S143*H143</f>
        <v>122.95999999999999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133</v>
      </c>
      <c r="AT143" s="230" t="s">
        <v>128</v>
      </c>
      <c r="AU143" s="230" t="s">
        <v>87</v>
      </c>
      <c r="AY143" s="18" t="s">
        <v>126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85</v>
      </c>
      <c r="BK143" s="231">
        <f>ROUND(I143*H143,2)</f>
        <v>0</v>
      </c>
      <c r="BL143" s="18" t="s">
        <v>133</v>
      </c>
      <c r="BM143" s="230" t="s">
        <v>535</v>
      </c>
    </row>
    <row r="144" s="2" customFormat="1">
      <c r="A144" s="39"/>
      <c r="B144" s="40"/>
      <c r="C144" s="41"/>
      <c r="D144" s="232" t="s">
        <v>135</v>
      </c>
      <c r="E144" s="41"/>
      <c r="F144" s="233" t="s">
        <v>144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135</v>
      </c>
      <c r="AU144" s="18" t="s">
        <v>87</v>
      </c>
    </row>
    <row r="145" s="2" customFormat="1">
      <c r="A145" s="39"/>
      <c r="B145" s="40"/>
      <c r="C145" s="41"/>
      <c r="D145" s="237" t="s">
        <v>137</v>
      </c>
      <c r="E145" s="41"/>
      <c r="F145" s="238" t="s">
        <v>145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137</v>
      </c>
      <c r="AU145" s="18" t="s">
        <v>87</v>
      </c>
    </row>
    <row r="146" s="13" customFormat="1">
      <c r="A146" s="13"/>
      <c r="B146" s="239"/>
      <c r="C146" s="240"/>
      <c r="D146" s="232" t="s">
        <v>139</v>
      </c>
      <c r="E146" s="241" t="s">
        <v>1</v>
      </c>
      <c r="F146" s="242" t="s">
        <v>536</v>
      </c>
      <c r="G146" s="240"/>
      <c r="H146" s="243">
        <v>212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139</v>
      </c>
      <c r="AU146" s="249" t="s">
        <v>87</v>
      </c>
      <c r="AV146" s="13" t="s">
        <v>87</v>
      </c>
      <c r="AW146" s="13" t="s">
        <v>34</v>
      </c>
      <c r="AX146" s="13" t="s">
        <v>85</v>
      </c>
      <c r="AY146" s="249" t="s">
        <v>126</v>
      </c>
    </row>
    <row r="147" s="2" customFormat="1" ht="16.5" customHeight="1">
      <c r="A147" s="39"/>
      <c r="B147" s="40"/>
      <c r="C147" s="219" t="s">
        <v>168</v>
      </c>
      <c r="D147" s="219" t="s">
        <v>128</v>
      </c>
      <c r="E147" s="220" t="s">
        <v>537</v>
      </c>
      <c r="F147" s="221" t="s">
        <v>538</v>
      </c>
      <c r="G147" s="222" t="s">
        <v>131</v>
      </c>
      <c r="H147" s="223">
        <v>235</v>
      </c>
      <c r="I147" s="224"/>
      <c r="J147" s="225">
        <f>ROUND(I147*H147,2)</f>
        <v>0</v>
      </c>
      <c r="K147" s="221" t="s">
        <v>132</v>
      </c>
      <c r="L147" s="45"/>
      <c r="M147" s="226" t="s">
        <v>1</v>
      </c>
      <c r="N147" s="227" t="s">
        <v>42</v>
      </c>
      <c r="O147" s="92"/>
      <c r="P147" s="228">
        <f>O147*H147</f>
        <v>0</v>
      </c>
      <c r="Q147" s="228">
        <v>1.0000000000000001E-05</v>
      </c>
      <c r="R147" s="228">
        <f>Q147*H147</f>
        <v>0.0023500000000000001</v>
      </c>
      <c r="S147" s="228">
        <v>0.11500000000000001</v>
      </c>
      <c r="T147" s="229">
        <f>S147*H147</f>
        <v>27.025000000000002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133</v>
      </c>
      <c r="AT147" s="230" t="s">
        <v>128</v>
      </c>
      <c r="AU147" s="230" t="s">
        <v>87</v>
      </c>
      <c r="AY147" s="18" t="s">
        <v>126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85</v>
      </c>
      <c r="BK147" s="231">
        <f>ROUND(I147*H147,2)</f>
        <v>0</v>
      </c>
      <c r="BL147" s="18" t="s">
        <v>133</v>
      </c>
      <c r="BM147" s="230" t="s">
        <v>539</v>
      </c>
    </row>
    <row r="148" s="2" customFormat="1">
      <c r="A148" s="39"/>
      <c r="B148" s="40"/>
      <c r="C148" s="41"/>
      <c r="D148" s="232" t="s">
        <v>135</v>
      </c>
      <c r="E148" s="41"/>
      <c r="F148" s="233" t="s">
        <v>540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135</v>
      </c>
      <c r="AU148" s="18" t="s">
        <v>87</v>
      </c>
    </row>
    <row r="149" s="2" customFormat="1">
      <c r="A149" s="39"/>
      <c r="B149" s="40"/>
      <c r="C149" s="41"/>
      <c r="D149" s="237" t="s">
        <v>137</v>
      </c>
      <c r="E149" s="41"/>
      <c r="F149" s="238" t="s">
        <v>541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137</v>
      </c>
      <c r="AU149" s="18" t="s">
        <v>87</v>
      </c>
    </row>
    <row r="150" s="13" customFormat="1">
      <c r="A150" s="13"/>
      <c r="B150" s="239"/>
      <c r="C150" s="240"/>
      <c r="D150" s="232" t="s">
        <v>139</v>
      </c>
      <c r="E150" s="241" t="s">
        <v>1</v>
      </c>
      <c r="F150" s="242" t="s">
        <v>542</v>
      </c>
      <c r="G150" s="240"/>
      <c r="H150" s="243">
        <v>235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139</v>
      </c>
      <c r="AU150" s="249" t="s">
        <v>87</v>
      </c>
      <c r="AV150" s="13" t="s">
        <v>87</v>
      </c>
      <c r="AW150" s="13" t="s">
        <v>34</v>
      </c>
      <c r="AX150" s="13" t="s">
        <v>85</v>
      </c>
      <c r="AY150" s="249" t="s">
        <v>126</v>
      </c>
    </row>
    <row r="151" s="2" customFormat="1" ht="16.5" customHeight="1">
      <c r="A151" s="39"/>
      <c r="B151" s="40"/>
      <c r="C151" s="219" t="s">
        <v>175</v>
      </c>
      <c r="D151" s="219" t="s">
        <v>128</v>
      </c>
      <c r="E151" s="220" t="s">
        <v>543</v>
      </c>
      <c r="F151" s="221" t="s">
        <v>544</v>
      </c>
      <c r="G151" s="222" t="s">
        <v>131</v>
      </c>
      <c r="H151" s="223">
        <v>235</v>
      </c>
      <c r="I151" s="224"/>
      <c r="J151" s="225">
        <f>ROUND(I151*H151,2)</f>
        <v>0</v>
      </c>
      <c r="K151" s="221" t="s">
        <v>132</v>
      </c>
      <c r="L151" s="45"/>
      <c r="M151" s="226" t="s">
        <v>1</v>
      </c>
      <c r="N151" s="227" t="s">
        <v>42</v>
      </c>
      <c r="O151" s="92"/>
      <c r="P151" s="228">
        <f>O151*H151</f>
        <v>0</v>
      </c>
      <c r="Q151" s="228">
        <v>3.0000000000000001E-05</v>
      </c>
      <c r="R151" s="228">
        <f>Q151*H151</f>
        <v>0.0070499999999999998</v>
      </c>
      <c r="S151" s="228">
        <v>0.23000000000000001</v>
      </c>
      <c r="T151" s="229">
        <f>S151*H151</f>
        <v>54.050000000000004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133</v>
      </c>
      <c r="AT151" s="230" t="s">
        <v>128</v>
      </c>
      <c r="AU151" s="230" t="s">
        <v>87</v>
      </c>
      <c r="AY151" s="18" t="s">
        <v>126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85</v>
      </c>
      <c r="BK151" s="231">
        <f>ROUND(I151*H151,2)</f>
        <v>0</v>
      </c>
      <c r="BL151" s="18" t="s">
        <v>133</v>
      </c>
      <c r="BM151" s="230" t="s">
        <v>545</v>
      </c>
    </row>
    <row r="152" s="2" customFormat="1">
      <c r="A152" s="39"/>
      <c r="B152" s="40"/>
      <c r="C152" s="41"/>
      <c r="D152" s="232" t="s">
        <v>135</v>
      </c>
      <c r="E152" s="41"/>
      <c r="F152" s="233" t="s">
        <v>546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135</v>
      </c>
      <c r="AU152" s="18" t="s">
        <v>87</v>
      </c>
    </row>
    <row r="153" s="2" customFormat="1">
      <c r="A153" s="39"/>
      <c r="B153" s="40"/>
      <c r="C153" s="41"/>
      <c r="D153" s="237" t="s">
        <v>137</v>
      </c>
      <c r="E153" s="41"/>
      <c r="F153" s="238" t="s">
        <v>547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137</v>
      </c>
      <c r="AU153" s="18" t="s">
        <v>87</v>
      </c>
    </row>
    <row r="154" s="13" customFormat="1">
      <c r="A154" s="13"/>
      <c r="B154" s="239"/>
      <c r="C154" s="240"/>
      <c r="D154" s="232" t="s">
        <v>139</v>
      </c>
      <c r="E154" s="241" t="s">
        <v>1</v>
      </c>
      <c r="F154" s="242" t="s">
        <v>548</v>
      </c>
      <c r="G154" s="240"/>
      <c r="H154" s="243">
        <v>235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139</v>
      </c>
      <c r="AU154" s="249" t="s">
        <v>87</v>
      </c>
      <c r="AV154" s="13" t="s">
        <v>87</v>
      </c>
      <c r="AW154" s="13" t="s">
        <v>34</v>
      </c>
      <c r="AX154" s="13" t="s">
        <v>85</v>
      </c>
      <c r="AY154" s="249" t="s">
        <v>126</v>
      </c>
    </row>
    <row r="155" s="2" customFormat="1" ht="16.5" customHeight="1">
      <c r="A155" s="39"/>
      <c r="B155" s="40"/>
      <c r="C155" s="219" t="s">
        <v>183</v>
      </c>
      <c r="D155" s="219" t="s">
        <v>128</v>
      </c>
      <c r="E155" s="220" t="s">
        <v>161</v>
      </c>
      <c r="F155" s="221" t="s">
        <v>162</v>
      </c>
      <c r="G155" s="222" t="s">
        <v>163</v>
      </c>
      <c r="H155" s="223">
        <v>69</v>
      </c>
      <c r="I155" s="224"/>
      <c r="J155" s="225">
        <f>ROUND(I155*H155,2)</f>
        <v>0</v>
      </c>
      <c r="K155" s="221" t="s">
        <v>132</v>
      </c>
      <c r="L155" s="45"/>
      <c r="M155" s="226" t="s">
        <v>1</v>
      </c>
      <c r="N155" s="227" t="s">
        <v>42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0.20499999999999999</v>
      </c>
      <c r="T155" s="229">
        <f>S155*H155</f>
        <v>14.145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133</v>
      </c>
      <c r="AT155" s="230" t="s">
        <v>128</v>
      </c>
      <c r="AU155" s="230" t="s">
        <v>87</v>
      </c>
      <c r="AY155" s="18" t="s">
        <v>126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85</v>
      </c>
      <c r="BK155" s="231">
        <f>ROUND(I155*H155,2)</f>
        <v>0</v>
      </c>
      <c r="BL155" s="18" t="s">
        <v>133</v>
      </c>
      <c r="BM155" s="230" t="s">
        <v>549</v>
      </c>
    </row>
    <row r="156" s="2" customFormat="1">
      <c r="A156" s="39"/>
      <c r="B156" s="40"/>
      <c r="C156" s="41"/>
      <c r="D156" s="232" t="s">
        <v>135</v>
      </c>
      <c r="E156" s="41"/>
      <c r="F156" s="233" t="s">
        <v>165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135</v>
      </c>
      <c r="AU156" s="18" t="s">
        <v>87</v>
      </c>
    </row>
    <row r="157" s="2" customFormat="1">
      <c r="A157" s="39"/>
      <c r="B157" s="40"/>
      <c r="C157" s="41"/>
      <c r="D157" s="237" t="s">
        <v>137</v>
      </c>
      <c r="E157" s="41"/>
      <c r="F157" s="238" t="s">
        <v>166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137</v>
      </c>
      <c r="AU157" s="18" t="s">
        <v>87</v>
      </c>
    </row>
    <row r="158" s="13" customFormat="1">
      <c r="A158" s="13"/>
      <c r="B158" s="239"/>
      <c r="C158" s="240"/>
      <c r="D158" s="232" t="s">
        <v>139</v>
      </c>
      <c r="E158" s="241" t="s">
        <v>1</v>
      </c>
      <c r="F158" s="242" t="s">
        <v>550</v>
      </c>
      <c r="G158" s="240"/>
      <c r="H158" s="243">
        <v>43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139</v>
      </c>
      <c r="AU158" s="249" t="s">
        <v>87</v>
      </c>
      <c r="AV158" s="13" t="s">
        <v>87</v>
      </c>
      <c r="AW158" s="13" t="s">
        <v>34</v>
      </c>
      <c r="AX158" s="13" t="s">
        <v>77</v>
      </c>
      <c r="AY158" s="249" t="s">
        <v>126</v>
      </c>
    </row>
    <row r="159" s="13" customFormat="1">
      <c r="A159" s="13"/>
      <c r="B159" s="239"/>
      <c r="C159" s="240"/>
      <c r="D159" s="232" t="s">
        <v>139</v>
      </c>
      <c r="E159" s="241" t="s">
        <v>1</v>
      </c>
      <c r="F159" s="242" t="s">
        <v>551</v>
      </c>
      <c r="G159" s="240"/>
      <c r="H159" s="243">
        <v>26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139</v>
      </c>
      <c r="AU159" s="249" t="s">
        <v>87</v>
      </c>
      <c r="AV159" s="13" t="s">
        <v>87</v>
      </c>
      <c r="AW159" s="13" t="s">
        <v>34</v>
      </c>
      <c r="AX159" s="13" t="s">
        <v>77</v>
      </c>
      <c r="AY159" s="249" t="s">
        <v>126</v>
      </c>
    </row>
    <row r="160" s="14" customFormat="1">
      <c r="A160" s="14"/>
      <c r="B160" s="250"/>
      <c r="C160" s="251"/>
      <c r="D160" s="232" t="s">
        <v>139</v>
      </c>
      <c r="E160" s="252" t="s">
        <v>1</v>
      </c>
      <c r="F160" s="253" t="s">
        <v>191</v>
      </c>
      <c r="G160" s="251"/>
      <c r="H160" s="254">
        <v>69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139</v>
      </c>
      <c r="AU160" s="260" t="s">
        <v>87</v>
      </c>
      <c r="AV160" s="14" t="s">
        <v>133</v>
      </c>
      <c r="AW160" s="14" t="s">
        <v>34</v>
      </c>
      <c r="AX160" s="14" t="s">
        <v>85</v>
      </c>
      <c r="AY160" s="260" t="s">
        <v>126</v>
      </c>
    </row>
    <row r="161" s="2" customFormat="1" ht="16.5" customHeight="1">
      <c r="A161" s="39"/>
      <c r="B161" s="40"/>
      <c r="C161" s="219" t="s">
        <v>192</v>
      </c>
      <c r="D161" s="219" t="s">
        <v>128</v>
      </c>
      <c r="E161" s="220" t="s">
        <v>169</v>
      </c>
      <c r="F161" s="221" t="s">
        <v>170</v>
      </c>
      <c r="G161" s="222" t="s">
        <v>163</v>
      </c>
      <c r="H161" s="223">
        <v>33</v>
      </c>
      <c r="I161" s="224"/>
      <c r="J161" s="225">
        <f>ROUND(I161*H161,2)</f>
        <v>0</v>
      </c>
      <c r="K161" s="221" t="s">
        <v>132</v>
      </c>
      <c r="L161" s="45"/>
      <c r="M161" s="226" t="s">
        <v>1</v>
      </c>
      <c r="N161" s="227" t="s">
        <v>42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0.11500000000000001</v>
      </c>
      <c r="T161" s="229">
        <f>S161*H161</f>
        <v>3.7950000000000004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133</v>
      </c>
      <c r="AT161" s="230" t="s">
        <v>128</v>
      </c>
      <c r="AU161" s="230" t="s">
        <v>87</v>
      </c>
      <c r="AY161" s="18" t="s">
        <v>126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85</v>
      </c>
      <c r="BK161" s="231">
        <f>ROUND(I161*H161,2)</f>
        <v>0</v>
      </c>
      <c r="BL161" s="18" t="s">
        <v>133</v>
      </c>
      <c r="BM161" s="230" t="s">
        <v>552</v>
      </c>
    </row>
    <row r="162" s="2" customFormat="1">
      <c r="A162" s="39"/>
      <c r="B162" s="40"/>
      <c r="C162" s="41"/>
      <c r="D162" s="232" t="s">
        <v>135</v>
      </c>
      <c r="E162" s="41"/>
      <c r="F162" s="233" t="s">
        <v>172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135</v>
      </c>
      <c r="AU162" s="18" t="s">
        <v>87</v>
      </c>
    </row>
    <row r="163" s="2" customFormat="1">
      <c r="A163" s="39"/>
      <c r="B163" s="40"/>
      <c r="C163" s="41"/>
      <c r="D163" s="237" t="s">
        <v>137</v>
      </c>
      <c r="E163" s="41"/>
      <c r="F163" s="238" t="s">
        <v>173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137</v>
      </c>
      <c r="AU163" s="18" t="s">
        <v>87</v>
      </c>
    </row>
    <row r="164" s="13" customFormat="1">
      <c r="A164" s="13"/>
      <c r="B164" s="239"/>
      <c r="C164" s="240"/>
      <c r="D164" s="232" t="s">
        <v>139</v>
      </c>
      <c r="E164" s="241" t="s">
        <v>1</v>
      </c>
      <c r="F164" s="242" t="s">
        <v>553</v>
      </c>
      <c r="G164" s="240"/>
      <c r="H164" s="243">
        <v>33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139</v>
      </c>
      <c r="AU164" s="249" t="s">
        <v>87</v>
      </c>
      <c r="AV164" s="13" t="s">
        <v>87</v>
      </c>
      <c r="AW164" s="13" t="s">
        <v>34</v>
      </c>
      <c r="AX164" s="13" t="s">
        <v>85</v>
      </c>
      <c r="AY164" s="249" t="s">
        <v>126</v>
      </c>
    </row>
    <row r="165" s="2" customFormat="1" ht="16.5" customHeight="1">
      <c r="A165" s="39"/>
      <c r="B165" s="40"/>
      <c r="C165" s="219" t="s">
        <v>200</v>
      </c>
      <c r="D165" s="219" t="s">
        <v>128</v>
      </c>
      <c r="E165" s="220" t="s">
        <v>554</v>
      </c>
      <c r="F165" s="221" t="s">
        <v>555</v>
      </c>
      <c r="G165" s="222" t="s">
        <v>163</v>
      </c>
      <c r="H165" s="223">
        <v>15</v>
      </c>
      <c r="I165" s="224"/>
      <c r="J165" s="225">
        <f>ROUND(I165*H165,2)</f>
        <v>0</v>
      </c>
      <c r="K165" s="221" t="s">
        <v>132</v>
      </c>
      <c r="L165" s="45"/>
      <c r="M165" s="226" t="s">
        <v>1</v>
      </c>
      <c r="N165" s="227" t="s">
        <v>42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0.040000000000000001</v>
      </c>
      <c r="T165" s="229">
        <f>S165*H165</f>
        <v>0.59999999999999998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133</v>
      </c>
      <c r="AT165" s="230" t="s">
        <v>128</v>
      </c>
      <c r="AU165" s="230" t="s">
        <v>87</v>
      </c>
      <c r="AY165" s="18" t="s">
        <v>126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85</v>
      </c>
      <c r="BK165" s="231">
        <f>ROUND(I165*H165,2)</f>
        <v>0</v>
      </c>
      <c r="BL165" s="18" t="s">
        <v>133</v>
      </c>
      <c r="BM165" s="230" t="s">
        <v>556</v>
      </c>
    </row>
    <row r="166" s="2" customFormat="1">
      <c r="A166" s="39"/>
      <c r="B166" s="40"/>
      <c r="C166" s="41"/>
      <c r="D166" s="232" t="s">
        <v>135</v>
      </c>
      <c r="E166" s="41"/>
      <c r="F166" s="233" t="s">
        <v>557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135</v>
      </c>
      <c r="AU166" s="18" t="s">
        <v>87</v>
      </c>
    </row>
    <row r="167" s="2" customFormat="1">
      <c r="A167" s="39"/>
      <c r="B167" s="40"/>
      <c r="C167" s="41"/>
      <c r="D167" s="237" t="s">
        <v>137</v>
      </c>
      <c r="E167" s="41"/>
      <c r="F167" s="238" t="s">
        <v>558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137</v>
      </c>
      <c r="AU167" s="18" t="s">
        <v>87</v>
      </c>
    </row>
    <row r="168" s="13" customFormat="1">
      <c r="A168" s="13"/>
      <c r="B168" s="239"/>
      <c r="C168" s="240"/>
      <c r="D168" s="232" t="s">
        <v>139</v>
      </c>
      <c r="E168" s="241" t="s">
        <v>1</v>
      </c>
      <c r="F168" s="242" t="s">
        <v>559</v>
      </c>
      <c r="G168" s="240"/>
      <c r="H168" s="243">
        <v>15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139</v>
      </c>
      <c r="AU168" s="249" t="s">
        <v>87</v>
      </c>
      <c r="AV168" s="13" t="s">
        <v>87</v>
      </c>
      <c r="AW168" s="13" t="s">
        <v>34</v>
      </c>
      <c r="AX168" s="13" t="s">
        <v>85</v>
      </c>
      <c r="AY168" s="249" t="s">
        <v>126</v>
      </c>
    </row>
    <row r="169" s="2" customFormat="1" ht="21.75" customHeight="1">
      <c r="A169" s="39"/>
      <c r="B169" s="40"/>
      <c r="C169" s="219" t="s">
        <v>208</v>
      </c>
      <c r="D169" s="219" t="s">
        <v>128</v>
      </c>
      <c r="E169" s="220" t="s">
        <v>560</v>
      </c>
      <c r="F169" s="221" t="s">
        <v>561</v>
      </c>
      <c r="G169" s="222" t="s">
        <v>178</v>
      </c>
      <c r="H169" s="223">
        <v>42.399999999999999</v>
      </c>
      <c r="I169" s="224"/>
      <c r="J169" s="225">
        <f>ROUND(I169*H169,2)</f>
        <v>0</v>
      </c>
      <c r="K169" s="221" t="s">
        <v>132</v>
      </c>
      <c r="L169" s="45"/>
      <c r="M169" s="226" t="s">
        <v>1</v>
      </c>
      <c r="N169" s="227" t="s">
        <v>42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133</v>
      </c>
      <c r="AT169" s="230" t="s">
        <v>128</v>
      </c>
      <c r="AU169" s="230" t="s">
        <v>87</v>
      </c>
      <c r="AY169" s="18" t="s">
        <v>126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85</v>
      </c>
      <c r="BK169" s="231">
        <f>ROUND(I169*H169,2)</f>
        <v>0</v>
      </c>
      <c r="BL169" s="18" t="s">
        <v>133</v>
      </c>
      <c r="BM169" s="230" t="s">
        <v>562</v>
      </c>
    </row>
    <row r="170" s="2" customFormat="1">
      <c r="A170" s="39"/>
      <c r="B170" s="40"/>
      <c r="C170" s="41"/>
      <c r="D170" s="232" t="s">
        <v>135</v>
      </c>
      <c r="E170" s="41"/>
      <c r="F170" s="233" t="s">
        <v>563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135</v>
      </c>
      <c r="AU170" s="18" t="s">
        <v>87</v>
      </c>
    </row>
    <row r="171" s="2" customFormat="1">
      <c r="A171" s="39"/>
      <c r="B171" s="40"/>
      <c r="C171" s="41"/>
      <c r="D171" s="237" t="s">
        <v>137</v>
      </c>
      <c r="E171" s="41"/>
      <c r="F171" s="238" t="s">
        <v>564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137</v>
      </c>
      <c r="AU171" s="18" t="s">
        <v>87</v>
      </c>
    </row>
    <row r="172" s="13" customFormat="1">
      <c r="A172" s="13"/>
      <c r="B172" s="239"/>
      <c r="C172" s="240"/>
      <c r="D172" s="232" t="s">
        <v>139</v>
      </c>
      <c r="E172" s="241" t="s">
        <v>1</v>
      </c>
      <c r="F172" s="242" t="s">
        <v>565</v>
      </c>
      <c r="G172" s="240"/>
      <c r="H172" s="243">
        <v>42.399999999999999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139</v>
      </c>
      <c r="AU172" s="249" t="s">
        <v>87</v>
      </c>
      <c r="AV172" s="13" t="s">
        <v>87</v>
      </c>
      <c r="AW172" s="13" t="s">
        <v>34</v>
      </c>
      <c r="AX172" s="13" t="s">
        <v>85</v>
      </c>
      <c r="AY172" s="249" t="s">
        <v>126</v>
      </c>
    </row>
    <row r="173" s="2" customFormat="1" ht="16.5" customHeight="1">
      <c r="A173" s="39"/>
      <c r="B173" s="40"/>
      <c r="C173" s="219" t="s">
        <v>8</v>
      </c>
      <c r="D173" s="219" t="s">
        <v>128</v>
      </c>
      <c r="E173" s="220" t="s">
        <v>566</v>
      </c>
      <c r="F173" s="221" t="s">
        <v>567</v>
      </c>
      <c r="G173" s="222" t="s">
        <v>178</v>
      </c>
      <c r="H173" s="223">
        <v>51.920000000000002</v>
      </c>
      <c r="I173" s="224"/>
      <c r="J173" s="225">
        <f>ROUND(I173*H173,2)</f>
        <v>0</v>
      </c>
      <c r="K173" s="221" t="s">
        <v>132</v>
      </c>
      <c r="L173" s="45"/>
      <c r="M173" s="226" t="s">
        <v>1</v>
      </c>
      <c r="N173" s="227" t="s">
        <v>42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133</v>
      </c>
      <c r="AT173" s="230" t="s">
        <v>128</v>
      </c>
      <c r="AU173" s="230" t="s">
        <v>87</v>
      </c>
      <c r="AY173" s="18" t="s">
        <v>126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85</v>
      </c>
      <c r="BK173" s="231">
        <f>ROUND(I173*H173,2)</f>
        <v>0</v>
      </c>
      <c r="BL173" s="18" t="s">
        <v>133</v>
      </c>
      <c r="BM173" s="230" t="s">
        <v>568</v>
      </c>
    </row>
    <row r="174" s="2" customFormat="1">
      <c r="A174" s="39"/>
      <c r="B174" s="40"/>
      <c r="C174" s="41"/>
      <c r="D174" s="232" t="s">
        <v>135</v>
      </c>
      <c r="E174" s="41"/>
      <c r="F174" s="233" t="s">
        <v>569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135</v>
      </c>
      <c r="AU174" s="18" t="s">
        <v>87</v>
      </c>
    </row>
    <row r="175" s="2" customFormat="1">
      <c r="A175" s="39"/>
      <c r="B175" s="40"/>
      <c r="C175" s="41"/>
      <c r="D175" s="237" t="s">
        <v>137</v>
      </c>
      <c r="E175" s="41"/>
      <c r="F175" s="238" t="s">
        <v>570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137</v>
      </c>
      <c r="AU175" s="18" t="s">
        <v>87</v>
      </c>
    </row>
    <row r="176" s="13" customFormat="1">
      <c r="A176" s="13"/>
      <c r="B176" s="239"/>
      <c r="C176" s="240"/>
      <c r="D176" s="232" t="s">
        <v>139</v>
      </c>
      <c r="E176" s="241" t="s">
        <v>1</v>
      </c>
      <c r="F176" s="242" t="s">
        <v>571</v>
      </c>
      <c r="G176" s="240"/>
      <c r="H176" s="243">
        <v>23.120000000000001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139</v>
      </c>
      <c r="AU176" s="249" t="s">
        <v>87</v>
      </c>
      <c r="AV176" s="13" t="s">
        <v>87</v>
      </c>
      <c r="AW176" s="13" t="s">
        <v>34</v>
      </c>
      <c r="AX176" s="13" t="s">
        <v>77</v>
      </c>
      <c r="AY176" s="249" t="s">
        <v>126</v>
      </c>
    </row>
    <row r="177" s="13" customFormat="1">
      <c r="A177" s="13"/>
      <c r="B177" s="239"/>
      <c r="C177" s="240"/>
      <c r="D177" s="232" t="s">
        <v>139</v>
      </c>
      <c r="E177" s="241" t="s">
        <v>1</v>
      </c>
      <c r="F177" s="242" t="s">
        <v>572</v>
      </c>
      <c r="G177" s="240"/>
      <c r="H177" s="243">
        <v>28.800000000000001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139</v>
      </c>
      <c r="AU177" s="249" t="s">
        <v>87</v>
      </c>
      <c r="AV177" s="13" t="s">
        <v>87</v>
      </c>
      <c r="AW177" s="13" t="s">
        <v>34</v>
      </c>
      <c r="AX177" s="13" t="s">
        <v>77</v>
      </c>
      <c r="AY177" s="249" t="s">
        <v>126</v>
      </c>
    </row>
    <row r="178" s="14" customFormat="1">
      <c r="A178" s="14"/>
      <c r="B178" s="250"/>
      <c r="C178" s="251"/>
      <c r="D178" s="232" t="s">
        <v>139</v>
      </c>
      <c r="E178" s="252" t="s">
        <v>1</v>
      </c>
      <c r="F178" s="253" t="s">
        <v>191</v>
      </c>
      <c r="G178" s="251"/>
      <c r="H178" s="254">
        <v>51.920000000000002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139</v>
      </c>
      <c r="AU178" s="260" t="s">
        <v>87</v>
      </c>
      <c r="AV178" s="14" t="s">
        <v>133</v>
      </c>
      <c r="AW178" s="14" t="s">
        <v>34</v>
      </c>
      <c r="AX178" s="14" t="s">
        <v>85</v>
      </c>
      <c r="AY178" s="260" t="s">
        <v>126</v>
      </c>
    </row>
    <row r="179" s="2" customFormat="1" ht="21.75" customHeight="1">
      <c r="A179" s="39"/>
      <c r="B179" s="40"/>
      <c r="C179" s="219" t="s">
        <v>222</v>
      </c>
      <c r="D179" s="219" t="s">
        <v>128</v>
      </c>
      <c r="E179" s="220" t="s">
        <v>193</v>
      </c>
      <c r="F179" s="221" t="s">
        <v>194</v>
      </c>
      <c r="G179" s="222" t="s">
        <v>178</v>
      </c>
      <c r="H179" s="223">
        <v>92.819999999999993</v>
      </c>
      <c r="I179" s="224"/>
      <c r="J179" s="225">
        <f>ROUND(I179*H179,2)</f>
        <v>0</v>
      </c>
      <c r="K179" s="221" t="s">
        <v>132</v>
      </c>
      <c r="L179" s="45"/>
      <c r="M179" s="226" t="s">
        <v>1</v>
      </c>
      <c r="N179" s="227" t="s">
        <v>42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133</v>
      </c>
      <c r="AT179" s="230" t="s">
        <v>128</v>
      </c>
      <c r="AU179" s="230" t="s">
        <v>87</v>
      </c>
      <c r="AY179" s="18" t="s">
        <v>126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85</v>
      </c>
      <c r="BK179" s="231">
        <f>ROUND(I179*H179,2)</f>
        <v>0</v>
      </c>
      <c r="BL179" s="18" t="s">
        <v>133</v>
      </c>
      <c r="BM179" s="230" t="s">
        <v>573</v>
      </c>
    </row>
    <row r="180" s="2" customFormat="1">
      <c r="A180" s="39"/>
      <c r="B180" s="40"/>
      <c r="C180" s="41"/>
      <c r="D180" s="232" t="s">
        <v>135</v>
      </c>
      <c r="E180" s="41"/>
      <c r="F180" s="233" t="s">
        <v>196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135</v>
      </c>
      <c r="AU180" s="18" t="s">
        <v>87</v>
      </c>
    </row>
    <row r="181" s="2" customFormat="1">
      <c r="A181" s="39"/>
      <c r="B181" s="40"/>
      <c r="C181" s="41"/>
      <c r="D181" s="237" t="s">
        <v>137</v>
      </c>
      <c r="E181" s="41"/>
      <c r="F181" s="238" t="s">
        <v>197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137</v>
      </c>
      <c r="AU181" s="18" t="s">
        <v>87</v>
      </c>
    </row>
    <row r="182" s="13" customFormat="1">
      <c r="A182" s="13"/>
      <c r="B182" s="239"/>
      <c r="C182" s="240"/>
      <c r="D182" s="232" t="s">
        <v>139</v>
      </c>
      <c r="E182" s="241" t="s">
        <v>1</v>
      </c>
      <c r="F182" s="242" t="s">
        <v>574</v>
      </c>
      <c r="G182" s="240"/>
      <c r="H182" s="243">
        <v>42.399999999999999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139</v>
      </c>
      <c r="AU182" s="249" t="s">
        <v>87</v>
      </c>
      <c r="AV182" s="13" t="s">
        <v>87</v>
      </c>
      <c r="AW182" s="13" t="s">
        <v>34</v>
      </c>
      <c r="AX182" s="13" t="s">
        <v>77</v>
      </c>
      <c r="AY182" s="249" t="s">
        <v>126</v>
      </c>
    </row>
    <row r="183" s="13" customFormat="1">
      <c r="A183" s="13"/>
      <c r="B183" s="239"/>
      <c r="C183" s="240"/>
      <c r="D183" s="232" t="s">
        <v>139</v>
      </c>
      <c r="E183" s="241" t="s">
        <v>1</v>
      </c>
      <c r="F183" s="242" t="s">
        <v>575</v>
      </c>
      <c r="G183" s="240"/>
      <c r="H183" s="243">
        <v>51.920000000000002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139</v>
      </c>
      <c r="AU183" s="249" t="s">
        <v>87</v>
      </c>
      <c r="AV183" s="13" t="s">
        <v>87</v>
      </c>
      <c r="AW183" s="13" t="s">
        <v>34</v>
      </c>
      <c r="AX183" s="13" t="s">
        <v>77</v>
      </c>
      <c r="AY183" s="249" t="s">
        <v>126</v>
      </c>
    </row>
    <row r="184" s="13" customFormat="1">
      <c r="A184" s="13"/>
      <c r="B184" s="239"/>
      <c r="C184" s="240"/>
      <c r="D184" s="232" t="s">
        <v>139</v>
      </c>
      <c r="E184" s="241" t="s">
        <v>1</v>
      </c>
      <c r="F184" s="242" t="s">
        <v>576</v>
      </c>
      <c r="G184" s="240"/>
      <c r="H184" s="243">
        <v>-1.5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139</v>
      </c>
      <c r="AU184" s="249" t="s">
        <v>87</v>
      </c>
      <c r="AV184" s="13" t="s">
        <v>87</v>
      </c>
      <c r="AW184" s="13" t="s">
        <v>34</v>
      </c>
      <c r="AX184" s="13" t="s">
        <v>77</v>
      </c>
      <c r="AY184" s="249" t="s">
        <v>126</v>
      </c>
    </row>
    <row r="185" s="14" customFormat="1">
      <c r="A185" s="14"/>
      <c r="B185" s="250"/>
      <c r="C185" s="251"/>
      <c r="D185" s="232" t="s">
        <v>139</v>
      </c>
      <c r="E185" s="252" t="s">
        <v>1</v>
      </c>
      <c r="F185" s="253" t="s">
        <v>191</v>
      </c>
      <c r="G185" s="251"/>
      <c r="H185" s="254">
        <v>92.819999999999993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0" t="s">
        <v>139</v>
      </c>
      <c r="AU185" s="260" t="s">
        <v>87</v>
      </c>
      <c r="AV185" s="14" t="s">
        <v>133</v>
      </c>
      <c r="AW185" s="14" t="s">
        <v>34</v>
      </c>
      <c r="AX185" s="14" t="s">
        <v>85</v>
      </c>
      <c r="AY185" s="260" t="s">
        <v>126</v>
      </c>
    </row>
    <row r="186" s="2" customFormat="1" ht="16.5" customHeight="1">
      <c r="A186" s="39"/>
      <c r="B186" s="40"/>
      <c r="C186" s="219" t="s">
        <v>229</v>
      </c>
      <c r="D186" s="219" t="s">
        <v>128</v>
      </c>
      <c r="E186" s="220" t="s">
        <v>201</v>
      </c>
      <c r="F186" s="221" t="s">
        <v>202</v>
      </c>
      <c r="G186" s="222" t="s">
        <v>203</v>
      </c>
      <c r="H186" s="223">
        <v>167.07599999999999</v>
      </c>
      <c r="I186" s="224"/>
      <c r="J186" s="225">
        <f>ROUND(I186*H186,2)</f>
        <v>0</v>
      </c>
      <c r="K186" s="221" t="s">
        <v>132</v>
      </c>
      <c r="L186" s="45"/>
      <c r="M186" s="226" t="s">
        <v>1</v>
      </c>
      <c r="N186" s="227" t="s">
        <v>42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133</v>
      </c>
      <c r="AT186" s="230" t="s">
        <v>128</v>
      </c>
      <c r="AU186" s="230" t="s">
        <v>87</v>
      </c>
      <c r="AY186" s="18" t="s">
        <v>126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85</v>
      </c>
      <c r="BK186" s="231">
        <f>ROUND(I186*H186,2)</f>
        <v>0</v>
      </c>
      <c r="BL186" s="18" t="s">
        <v>133</v>
      </c>
      <c r="BM186" s="230" t="s">
        <v>577</v>
      </c>
    </row>
    <row r="187" s="2" customFormat="1">
      <c r="A187" s="39"/>
      <c r="B187" s="40"/>
      <c r="C187" s="41"/>
      <c r="D187" s="232" t="s">
        <v>135</v>
      </c>
      <c r="E187" s="41"/>
      <c r="F187" s="233" t="s">
        <v>205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135</v>
      </c>
      <c r="AU187" s="18" t="s">
        <v>87</v>
      </c>
    </row>
    <row r="188" s="2" customFormat="1">
      <c r="A188" s="39"/>
      <c r="B188" s="40"/>
      <c r="C188" s="41"/>
      <c r="D188" s="237" t="s">
        <v>137</v>
      </c>
      <c r="E188" s="41"/>
      <c r="F188" s="238" t="s">
        <v>206</v>
      </c>
      <c r="G188" s="41"/>
      <c r="H188" s="41"/>
      <c r="I188" s="234"/>
      <c r="J188" s="41"/>
      <c r="K188" s="41"/>
      <c r="L188" s="45"/>
      <c r="M188" s="235"/>
      <c r="N188" s="23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137</v>
      </c>
      <c r="AU188" s="18" t="s">
        <v>87</v>
      </c>
    </row>
    <row r="189" s="13" customFormat="1">
      <c r="A189" s="13"/>
      <c r="B189" s="239"/>
      <c r="C189" s="240"/>
      <c r="D189" s="232" t="s">
        <v>139</v>
      </c>
      <c r="E189" s="241" t="s">
        <v>1</v>
      </c>
      <c r="F189" s="242" t="s">
        <v>578</v>
      </c>
      <c r="G189" s="240"/>
      <c r="H189" s="243">
        <v>167.07599999999999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139</v>
      </c>
      <c r="AU189" s="249" t="s">
        <v>87</v>
      </c>
      <c r="AV189" s="13" t="s">
        <v>87</v>
      </c>
      <c r="AW189" s="13" t="s">
        <v>34</v>
      </c>
      <c r="AX189" s="13" t="s">
        <v>85</v>
      </c>
      <c r="AY189" s="249" t="s">
        <v>126</v>
      </c>
    </row>
    <row r="190" s="2" customFormat="1" ht="16.5" customHeight="1">
      <c r="A190" s="39"/>
      <c r="B190" s="40"/>
      <c r="C190" s="219" t="s">
        <v>236</v>
      </c>
      <c r="D190" s="219" t="s">
        <v>128</v>
      </c>
      <c r="E190" s="220" t="s">
        <v>209</v>
      </c>
      <c r="F190" s="221" t="s">
        <v>210</v>
      </c>
      <c r="G190" s="222" t="s">
        <v>178</v>
      </c>
      <c r="H190" s="223">
        <v>92.819999999999993</v>
      </c>
      <c r="I190" s="224"/>
      <c r="J190" s="225">
        <f>ROUND(I190*H190,2)</f>
        <v>0</v>
      </c>
      <c r="K190" s="221" t="s">
        <v>132</v>
      </c>
      <c r="L190" s="45"/>
      <c r="M190" s="226" t="s">
        <v>1</v>
      </c>
      <c r="N190" s="227" t="s">
        <v>42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133</v>
      </c>
      <c r="AT190" s="230" t="s">
        <v>128</v>
      </c>
      <c r="AU190" s="230" t="s">
        <v>87</v>
      </c>
      <c r="AY190" s="18" t="s">
        <v>126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85</v>
      </c>
      <c r="BK190" s="231">
        <f>ROUND(I190*H190,2)</f>
        <v>0</v>
      </c>
      <c r="BL190" s="18" t="s">
        <v>133</v>
      </c>
      <c r="BM190" s="230" t="s">
        <v>579</v>
      </c>
    </row>
    <row r="191" s="2" customFormat="1">
      <c r="A191" s="39"/>
      <c r="B191" s="40"/>
      <c r="C191" s="41"/>
      <c r="D191" s="232" t="s">
        <v>135</v>
      </c>
      <c r="E191" s="41"/>
      <c r="F191" s="233" t="s">
        <v>212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135</v>
      </c>
      <c r="AU191" s="18" t="s">
        <v>87</v>
      </c>
    </row>
    <row r="192" s="2" customFormat="1">
      <c r="A192" s="39"/>
      <c r="B192" s="40"/>
      <c r="C192" s="41"/>
      <c r="D192" s="237" t="s">
        <v>137</v>
      </c>
      <c r="E192" s="41"/>
      <c r="F192" s="238" t="s">
        <v>213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137</v>
      </c>
      <c r="AU192" s="18" t="s">
        <v>87</v>
      </c>
    </row>
    <row r="193" s="13" customFormat="1">
      <c r="A193" s="13"/>
      <c r="B193" s="239"/>
      <c r="C193" s="240"/>
      <c r="D193" s="232" t="s">
        <v>139</v>
      </c>
      <c r="E193" s="241" t="s">
        <v>1</v>
      </c>
      <c r="F193" s="242" t="s">
        <v>580</v>
      </c>
      <c r="G193" s="240"/>
      <c r="H193" s="243">
        <v>92.819999999999993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139</v>
      </c>
      <c r="AU193" s="249" t="s">
        <v>87</v>
      </c>
      <c r="AV193" s="13" t="s">
        <v>87</v>
      </c>
      <c r="AW193" s="13" t="s">
        <v>34</v>
      </c>
      <c r="AX193" s="13" t="s">
        <v>85</v>
      </c>
      <c r="AY193" s="249" t="s">
        <v>126</v>
      </c>
    </row>
    <row r="194" s="2" customFormat="1" ht="16.5" customHeight="1">
      <c r="A194" s="39"/>
      <c r="B194" s="40"/>
      <c r="C194" s="219" t="s">
        <v>242</v>
      </c>
      <c r="D194" s="219" t="s">
        <v>128</v>
      </c>
      <c r="E194" s="220" t="s">
        <v>215</v>
      </c>
      <c r="F194" s="221" t="s">
        <v>216</v>
      </c>
      <c r="G194" s="222" t="s">
        <v>178</v>
      </c>
      <c r="H194" s="223">
        <v>38.140000000000001</v>
      </c>
      <c r="I194" s="224"/>
      <c r="J194" s="225">
        <f>ROUND(I194*H194,2)</f>
        <v>0</v>
      </c>
      <c r="K194" s="221" t="s">
        <v>132</v>
      </c>
      <c r="L194" s="45"/>
      <c r="M194" s="226" t="s">
        <v>1</v>
      </c>
      <c r="N194" s="227" t="s">
        <v>42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133</v>
      </c>
      <c r="AT194" s="230" t="s">
        <v>128</v>
      </c>
      <c r="AU194" s="230" t="s">
        <v>87</v>
      </c>
      <c r="AY194" s="18" t="s">
        <v>126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85</v>
      </c>
      <c r="BK194" s="231">
        <f>ROUND(I194*H194,2)</f>
        <v>0</v>
      </c>
      <c r="BL194" s="18" t="s">
        <v>133</v>
      </c>
      <c r="BM194" s="230" t="s">
        <v>581</v>
      </c>
    </row>
    <row r="195" s="2" customFormat="1">
      <c r="A195" s="39"/>
      <c r="B195" s="40"/>
      <c r="C195" s="41"/>
      <c r="D195" s="232" t="s">
        <v>135</v>
      </c>
      <c r="E195" s="41"/>
      <c r="F195" s="233" t="s">
        <v>218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135</v>
      </c>
      <c r="AU195" s="18" t="s">
        <v>87</v>
      </c>
    </row>
    <row r="196" s="2" customFormat="1">
      <c r="A196" s="39"/>
      <c r="B196" s="40"/>
      <c r="C196" s="41"/>
      <c r="D196" s="237" t="s">
        <v>137</v>
      </c>
      <c r="E196" s="41"/>
      <c r="F196" s="238" t="s">
        <v>219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137</v>
      </c>
      <c r="AU196" s="18" t="s">
        <v>87</v>
      </c>
    </row>
    <row r="197" s="13" customFormat="1">
      <c r="A197" s="13"/>
      <c r="B197" s="239"/>
      <c r="C197" s="240"/>
      <c r="D197" s="232" t="s">
        <v>139</v>
      </c>
      <c r="E197" s="241" t="s">
        <v>1</v>
      </c>
      <c r="F197" s="242" t="s">
        <v>582</v>
      </c>
      <c r="G197" s="240"/>
      <c r="H197" s="243">
        <v>13.6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139</v>
      </c>
      <c r="AU197" s="249" t="s">
        <v>87</v>
      </c>
      <c r="AV197" s="13" t="s">
        <v>87</v>
      </c>
      <c r="AW197" s="13" t="s">
        <v>34</v>
      </c>
      <c r="AX197" s="13" t="s">
        <v>77</v>
      </c>
      <c r="AY197" s="249" t="s">
        <v>126</v>
      </c>
    </row>
    <row r="198" s="13" customFormat="1">
      <c r="A198" s="13"/>
      <c r="B198" s="239"/>
      <c r="C198" s="240"/>
      <c r="D198" s="232" t="s">
        <v>139</v>
      </c>
      <c r="E198" s="241" t="s">
        <v>1</v>
      </c>
      <c r="F198" s="242" t="s">
        <v>583</v>
      </c>
      <c r="G198" s="240"/>
      <c r="H198" s="243">
        <v>23.039999999999999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139</v>
      </c>
      <c r="AU198" s="249" t="s">
        <v>87</v>
      </c>
      <c r="AV198" s="13" t="s">
        <v>87</v>
      </c>
      <c r="AW198" s="13" t="s">
        <v>34</v>
      </c>
      <c r="AX198" s="13" t="s">
        <v>77</v>
      </c>
      <c r="AY198" s="249" t="s">
        <v>126</v>
      </c>
    </row>
    <row r="199" s="13" customFormat="1">
      <c r="A199" s="13"/>
      <c r="B199" s="239"/>
      <c r="C199" s="240"/>
      <c r="D199" s="232" t="s">
        <v>139</v>
      </c>
      <c r="E199" s="241" t="s">
        <v>1</v>
      </c>
      <c r="F199" s="242" t="s">
        <v>584</v>
      </c>
      <c r="G199" s="240"/>
      <c r="H199" s="243">
        <v>1.5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139</v>
      </c>
      <c r="AU199" s="249" t="s">
        <v>87</v>
      </c>
      <c r="AV199" s="13" t="s">
        <v>87</v>
      </c>
      <c r="AW199" s="13" t="s">
        <v>34</v>
      </c>
      <c r="AX199" s="13" t="s">
        <v>77</v>
      </c>
      <c r="AY199" s="249" t="s">
        <v>126</v>
      </c>
    </row>
    <row r="200" s="14" customFormat="1">
      <c r="A200" s="14"/>
      <c r="B200" s="250"/>
      <c r="C200" s="251"/>
      <c r="D200" s="232" t="s">
        <v>139</v>
      </c>
      <c r="E200" s="252" t="s">
        <v>1</v>
      </c>
      <c r="F200" s="253" t="s">
        <v>191</v>
      </c>
      <c r="G200" s="251"/>
      <c r="H200" s="254">
        <v>38.140000000000001</v>
      </c>
      <c r="I200" s="255"/>
      <c r="J200" s="251"/>
      <c r="K200" s="251"/>
      <c r="L200" s="256"/>
      <c r="M200" s="257"/>
      <c r="N200" s="258"/>
      <c r="O200" s="258"/>
      <c r="P200" s="258"/>
      <c r="Q200" s="258"/>
      <c r="R200" s="258"/>
      <c r="S200" s="258"/>
      <c r="T200" s="25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0" t="s">
        <v>139</v>
      </c>
      <c r="AU200" s="260" t="s">
        <v>87</v>
      </c>
      <c r="AV200" s="14" t="s">
        <v>133</v>
      </c>
      <c r="AW200" s="14" t="s">
        <v>34</v>
      </c>
      <c r="AX200" s="14" t="s">
        <v>85</v>
      </c>
      <c r="AY200" s="260" t="s">
        <v>126</v>
      </c>
    </row>
    <row r="201" s="2" customFormat="1" ht="16.5" customHeight="1">
      <c r="A201" s="39"/>
      <c r="B201" s="40"/>
      <c r="C201" s="261" t="s">
        <v>250</v>
      </c>
      <c r="D201" s="261" t="s">
        <v>223</v>
      </c>
      <c r="E201" s="262" t="s">
        <v>224</v>
      </c>
      <c r="F201" s="263" t="s">
        <v>225</v>
      </c>
      <c r="G201" s="264" t="s">
        <v>203</v>
      </c>
      <c r="H201" s="265">
        <v>73.359999999999999</v>
      </c>
      <c r="I201" s="266"/>
      <c r="J201" s="267">
        <f>ROUND(I201*H201,2)</f>
        <v>0</v>
      </c>
      <c r="K201" s="263" t="s">
        <v>132</v>
      </c>
      <c r="L201" s="268"/>
      <c r="M201" s="269" t="s">
        <v>1</v>
      </c>
      <c r="N201" s="270" t="s">
        <v>42</v>
      </c>
      <c r="O201" s="92"/>
      <c r="P201" s="228">
        <f>O201*H201</f>
        <v>0</v>
      </c>
      <c r="Q201" s="228">
        <v>1</v>
      </c>
      <c r="R201" s="228">
        <f>Q201*H201</f>
        <v>73.359999999999999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183</v>
      </c>
      <c r="AT201" s="230" t="s">
        <v>223</v>
      </c>
      <c r="AU201" s="230" t="s">
        <v>87</v>
      </c>
      <c r="AY201" s="18" t="s">
        <v>126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85</v>
      </c>
      <c r="BK201" s="231">
        <f>ROUND(I201*H201,2)</f>
        <v>0</v>
      </c>
      <c r="BL201" s="18" t="s">
        <v>133</v>
      </c>
      <c r="BM201" s="230" t="s">
        <v>585</v>
      </c>
    </row>
    <row r="202" s="2" customFormat="1">
      <c r="A202" s="39"/>
      <c r="B202" s="40"/>
      <c r="C202" s="41"/>
      <c r="D202" s="232" t="s">
        <v>135</v>
      </c>
      <c r="E202" s="41"/>
      <c r="F202" s="233" t="s">
        <v>225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135</v>
      </c>
      <c r="AU202" s="18" t="s">
        <v>87</v>
      </c>
    </row>
    <row r="203" s="13" customFormat="1">
      <c r="A203" s="13"/>
      <c r="B203" s="239"/>
      <c r="C203" s="240"/>
      <c r="D203" s="232" t="s">
        <v>139</v>
      </c>
      <c r="E203" s="241" t="s">
        <v>1</v>
      </c>
      <c r="F203" s="242" t="s">
        <v>586</v>
      </c>
      <c r="G203" s="240"/>
      <c r="H203" s="243">
        <v>27.199999999999999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139</v>
      </c>
      <c r="AU203" s="249" t="s">
        <v>87</v>
      </c>
      <c r="AV203" s="13" t="s">
        <v>87</v>
      </c>
      <c r="AW203" s="13" t="s">
        <v>34</v>
      </c>
      <c r="AX203" s="13" t="s">
        <v>77</v>
      </c>
      <c r="AY203" s="249" t="s">
        <v>126</v>
      </c>
    </row>
    <row r="204" s="13" customFormat="1">
      <c r="A204" s="13"/>
      <c r="B204" s="239"/>
      <c r="C204" s="240"/>
      <c r="D204" s="232" t="s">
        <v>139</v>
      </c>
      <c r="E204" s="241" t="s">
        <v>1</v>
      </c>
      <c r="F204" s="242" t="s">
        <v>587</v>
      </c>
      <c r="G204" s="240"/>
      <c r="H204" s="243">
        <v>46.159999999999997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139</v>
      </c>
      <c r="AU204" s="249" t="s">
        <v>87</v>
      </c>
      <c r="AV204" s="13" t="s">
        <v>87</v>
      </c>
      <c r="AW204" s="13" t="s">
        <v>34</v>
      </c>
      <c r="AX204" s="13" t="s">
        <v>77</v>
      </c>
      <c r="AY204" s="249" t="s">
        <v>126</v>
      </c>
    </row>
    <row r="205" s="14" customFormat="1">
      <c r="A205" s="14"/>
      <c r="B205" s="250"/>
      <c r="C205" s="251"/>
      <c r="D205" s="232" t="s">
        <v>139</v>
      </c>
      <c r="E205" s="252" t="s">
        <v>1</v>
      </c>
      <c r="F205" s="253" t="s">
        <v>191</v>
      </c>
      <c r="G205" s="251"/>
      <c r="H205" s="254">
        <v>73.359999999999999</v>
      </c>
      <c r="I205" s="255"/>
      <c r="J205" s="251"/>
      <c r="K205" s="251"/>
      <c r="L205" s="256"/>
      <c r="M205" s="257"/>
      <c r="N205" s="258"/>
      <c r="O205" s="258"/>
      <c r="P205" s="258"/>
      <c r="Q205" s="258"/>
      <c r="R205" s="258"/>
      <c r="S205" s="258"/>
      <c r="T205" s="25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0" t="s">
        <v>139</v>
      </c>
      <c r="AU205" s="260" t="s">
        <v>87</v>
      </c>
      <c r="AV205" s="14" t="s">
        <v>133</v>
      </c>
      <c r="AW205" s="14" t="s">
        <v>34</v>
      </c>
      <c r="AX205" s="14" t="s">
        <v>85</v>
      </c>
      <c r="AY205" s="260" t="s">
        <v>126</v>
      </c>
    </row>
    <row r="206" s="2" customFormat="1" ht="16.5" customHeight="1">
      <c r="A206" s="39"/>
      <c r="B206" s="40"/>
      <c r="C206" s="219" t="s">
        <v>258</v>
      </c>
      <c r="D206" s="219" t="s">
        <v>128</v>
      </c>
      <c r="E206" s="220" t="s">
        <v>230</v>
      </c>
      <c r="F206" s="221" t="s">
        <v>231</v>
      </c>
      <c r="G206" s="222" t="s">
        <v>178</v>
      </c>
      <c r="H206" s="223">
        <v>4.3200000000000003</v>
      </c>
      <c r="I206" s="224"/>
      <c r="J206" s="225">
        <f>ROUND(I206*H206,2)</f>
        <v>0</v>
      </c>
      <c r="K206" s="221" t="s">
        <v>132</v>
      </c>
      <c r="L206" s="45"/>
      <c r="M206" s="226" t="s">
        <v>1</v>
      </c>
      <c r="N206" s="227" t="s">
        <v>42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133</v>
      </c>
      <c r="AT206" s="230" t="s">
        <v>128</v>
      </c>
      <c r="AU206" s="230" t="s">
        <v>87</v>
      </c>
      <c r="AY206" s="18" t="s">
        <v>126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85</v>
      </c>
      <c r="BK206" s="231">
        <f>ROUND(I206*H206,2)</f>
        <v>0</v>
      </c>
      <c r="BL206" s="18" t="s">
        <v>133</v>
      </c>
      <c r="BM206" s="230" t="s">
        <v>588</v>
      </c>
    </row>
    <row r="207" s="2" customFormat="1">
      <c r="A207" s="39"/>
      <c r="B207" s="40"/>
      <c r="C207" s="41"/>
      <c r="D207" s="232" t="s">
        <v>135</v>
      </c>
      <c r="E207" s="41"/>
      <c r="F207" s="233" t="s">
        <v>233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135</v>
      </c>
      <c r="AU207" s="18" t="s">
        <v>87</v>
      </c>
    </row>
    <row r="208" s="2" customFormat="1">
      <c r="A208" s="39"/>
      <c r="B208" s="40"/>
      <c r="C208" s="41"/>
      <c r="D208" s="237" t="s">
        <v>137</v>
      </c>
      <c r="E208" s="41"/>
      <c r="F208" s="238" t="s">
        <v>234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137</v>
      </c>
      <c r="AU208" s="18" t="s">
        <v>87</v>
      </c>
    </row>
    <row r="209" s="13" customFormat="1">
      <c r="A209" s="13"/>
      <c r="B209" s="239"/>
      <c r="C209" s="240"/>
      <c r="D209" s="232" t="s">
        <v>139</v>
      </c>
      <c r="E209" s="241" t="s">
        <v>1</v>
      </c>
      <c r="F209" s="242" t="s">
        <v>589</v>
      </c>
      <c r="G209" s="240"/>
      <c r="H209" s="243">
        <v>4.3200000000000003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139</v>
      </c>
      <c r="AU209" s="249" t="s">
        <v>87</v>
      </c>
      <c r="AV209" s="13" t="s">
        <v>87</v>
      </c>
      <c r="AW209" s="13" t="s">
        <v>34</v>
      </c>
      <c r="AX209" s="13" t="s">
        <v>85</v>
      </c>
      <c r="AY209" s="249" t="s">
        <v>126</v>
      </c>
    </row>
    <row r="210" s="2" customFormat="1" ht="16.5" customHeight="1">
      <c r="A210" s="39"/>
      <c r="B210" s="40"/>
      <c r="C210" s="261" t="s">
        <v>266</v>
      </c>
      <c r="D210" s="261" t="s">
        <v>223</v>
      </c>
      <c r="E210" s="262" t="s">
        <v>237</v>
      </c>
      <c r="F210" s="263" t="s">
        <v>238</v>
      </c>
      <c r="G210" s="264" t="s">
        <v>203</v>
      </c>
      <c r="H210" s="265">
        <v>14.4</v>
      </c>
      <c r="I210" s="266"/>
      <c r="J210" s="267">
        <f>ROUND(I210*H210,2)</f>
        <v>0</v>
      </c>
      <c r="K210" s="263" t="s">
        <v>132</v>
      </c>
      <c r="L210" s="268"/>
      <c r="M210" s="269" t="s">
        <v>1</v>
      </c>
      <c r="N210" s="270" t="s">
        <v>42</v>
      </c>
      <c r="O210" s="92"/>
      <c r="P210" s="228">
        <f>O210*H210</f>
        <v>0</v>
      </c>
      <c r="Q210" s="228">
        <v>1</v>
      </c>
      <c r="R210" s="228">
        <f>Q210*H210</f>
        <v>14.4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183</v>
      </c>
      <c r="AT210" s="230" t="s">
        <v>223</v>
      </c>
      <c r="AU210" s="230" t="s">
        <v>87</v>
      </c>
      <c r="AY210" s="18" t="s">
        <v>126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85</v>
      </c>
      <c r="BK210" s="231">
        <f>ROUND(I210*H210,2)</f>
        <v>0</v>
      </c>
      <c r="BL210" s="18" t="s">
        <v>133</v>
      </c>
      <c r="BM210" s="230" t="s">
        <v>590</v>
      </c>
    </row>
    <row r="211" s="2" customFormat="1">
      <c r="A211" s="39"/>
      <c r="B211" s="40"/>
      <c r="C211" s="41"/>
      <c r="D211" s="232" t="s">
        <v>135</v>
      </c>
      <c r="E211" s="41"/>
      <c r="F211" s="233" t="s">
        <v>238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135</v>
      </c>
      <c r="AU211" s="18" t="s">
        <v>87</v>
      </c>
    </row>
    <row r="212" s="13" customFormat="1">
      <c r="A212" s="13"/>
      <c r="B212" s="239"/>
      <c r="C212" s="240"/>
      <c r="D212" s="232" t="s">
        <v>139</v>
      </c>
      <c r="E212" s="241" t="s">
        <v>1</v>
      </c>
      <c r="F212" s="242" t="s">
        <v>591</v>
      </c>
      <c r="G212" s="240"/>
      <c r="H212" s="243">
        <v>5.7599999999999998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139</v>
      </c>
      <c r="AU212" s="249" t="s">
        <v>87</v>
      </c>
      <c r="AV212" s="13" t="s">
        <v>87</v>
      </c>
      <c r="AW212" s="13" t="s">
        <v>34</v>
      </c>
      <c r="AX212" s="13" t="s">
        <v>77</v>
      </c>
      <c r="AY212" s="249" t="s">
        <v>126</v>
      </c>
    </row>
    <row r="213" s="13" customFormat="1">
      <c r="A213" s="13"/>
      <c r="B213" s="239"/>
      <c r="C213" s="240"/>
      <c r="D213" s="232" t="s">
        <v>139</v>
      </c>
      <c r="E213" s="241" t="s">
        <v>1</v>
      </c>
      <c r="F213" s="242" t="s">
        <v>592</v>
      </c>
      <c r="G213" s="240"/>
      <c r="H213" s="243">
        <v>8.6400000000000006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139</v>
      </c>
      <c r="AU213" s="249" t="s">
        <v>87</v>
      </c>
      <c r="AV213" s="13" t="s">
        <v>87</v>
      </c>
      <c r="AW213" s="13" t="s">
        <v>34</v>
      </c>
      <c r="AX213" s="13" t="s">
        <v>77</v>
      </c>
      <c r="AY213" s="249" t="s">
        <v>126</v>
      </c>
    </row>
    <row r="214" s="14" customFormat="1">
      <c r="A214" s="14"/>
      <c r="B214" s="250"/>
      <c r="C214" s="251"/>
      <c r="D214" s="232" t="s">
        <v>139</v>
      </c>
      <c r="E214" s="252" t="s">
        <v>1</v>
      </c>
      <c r="F214" s="253" t="s">
        <v>191</v>
      </c>
      <c r="G214" s="251"/>
      <c r="H214" s="254">
        <v>14.4</v>
      </c>
      <c r="I214" s="255"/>
      <c r="J214" s="251"/>
      <c r="K214" s="251"/>
      <c r="L214" s="256"/>
      <c r="M214" s="257"/>
      <c r="N214" s="258"/>
      <c r="O214" s="258"/>
      <c r="P214" s="258"/>
      <c r="Q214" s="258"/>
      <c r="R214" s="258"/>
      <c r="S214" s="258"/>
      <c r="T214" s="25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0" t="s">
        <v>139</v>
      </c>
      <c r="AU214" s="260" t="s">
        <v>87</v>
      </c>
      <c r="AV214" s="14" t="s">
        <v>133</v>
      </c>
      <c r="AW214" s="14" t="s">
        <v>34</v>
      </c>
      <c r="AX214" s="14" t="s">
        <v>85</v>
      </c>
      <c r="AY214" s="260" t="s">
        <v>126</v>
      </c>
    </row>
    <row r="215" s="2" customFormat="1" ht="16.5" customHeight="1">
      <c r="A215" s="39"/>
      <c r="B215" s="40"/>
      <c r="C215" s="219" t="s">
        <v>274</v>
      </c>
      <c r="D215" s="219" t="s">
        <v>128</v>
      </c>
      <c r="E215" s="220" t="s">
        <v>593</v>
      </c>
      <c r="F215" s="221" t="s">
        <v>594</v>
      </c>
      <c r="G215" s="222" t="s">
        <v>131</v>
      </c>
      <c r="H215" s="223">
        <v>7.5</v>
      </c>
      <c r="I215" s="224"/>
      <c r="J215" s="225">
        <f>ROUND(I215*H215,2)</f>
        <v>0</v>
      </c>
      <c r="K215" s="221" t="s">
        <v>132</v>
      </c>
      <c r="L215" s="45"/>
      <c r="M215" s="226" t="s">
        <v>1</v>
      </c>
      <c r="N215" s="227" t="s">
        <v>42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133</v>
      </c>
      <c r="AT215" s="230" t="s">
        <v>128</v>
      </c>
      <c r="AU215" s="230" t="s">
        <v>87</v>
      </c>
      <c r="AY215" s="18" t="s">
        <v>126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85</v>
      </c>
      <c r="BK215" s="231">
        <f>ROUND(I215*H215,2)</f>
        <v>0</v>
      </c>
      <c r="BL215" s="18" t="s">
        <v>133</v>
      </c>
      <c r="BM215" s="230" t="s">
        <v>595</v>
      </c>
    </row>
    <row r="216" s="2" customFormat="1">
      <c r="A216" s="39"/>
      <c r="B216" s="40"/>
      <c r="C216" s="41"/>
      <c r="D216" s="232" t="s">
        <v>135</v>
      </c>
      <c r="E216" s="41"/>
      <c r="F216" s="233" t="s">
        <v>596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135</v>
      </c>
      <c r="AU216" s="18" t="s">
        <v>87</v>
      </c>
    </row>
    <row r="217" s="2" customFormat="1">
      <c r="A217" s="39"/>
      <c r="B217" s="40"/>
      <c r="C217" s="41"/>
      <c r="D217" s="237" t="s">
        <v>137</v>
      </c>
      <c r="E217" s="41"/>
      <c r="F217" s="238" t="s">
        <v>597</v>
      </c>
      <c r="G217" s="41"/>
      <c r="H217" s="41"/>
      <c r="I217" s="234"/>
      <c r="J217" s="41"/>
      <c r="K217" s="41"/>
      <c r="L217" s="45"/>
      <c r="M217" s="235"/>
      <c r="N217" s="236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137</v>
      </c>
      <c r="AU217" s="18" t="s">
        <v>87</v>
      </c>
    </row>
    <row r="218" s="13" customFormat="1">
      <c r="A218" s="13"/>
      <c r="B218" s="239"/>
      <c r="C218" s="240"/>
      <c r="D218" s="232" t="s">
        <v>139</v>
      </c>
      <c r="E218" s="241" t="s">
        <v>1</v>
      </c>
      <c r="F218" s="242" t="s">
        <v>598</v>
      </c>
      <c r="G218" s="240"/>
      <c r="H218" s="243">
        <v>7.5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139</v>
      </c>
      <c r="AU218" s="249" t="s">
        <v>87</v>
      </c>
      <c r="AV218" s="13" t="s">
        <v>87</v>
      </c>
      <c r="AW218" s="13" t="s">
        <v>34</v>
      </c>
      <c r="AX218" s="13" t="s">
        <v>85</v>
      </c>
      <c r="AY218" s="249" t="s">
        <v>126</v>
      </c>
    </row>
    <row r="219" s="2" customFormat="1" ht="16.5" customHeight="1">
      <c r="A219" s="39"/>
      <c r="B219" s="40"/>
      <c r="C219" s="219" t="s">
        <v>7</v>
      </c>
      <c r="D219" s="219" t="s">
        <v>128</v>
      </c>
      <c r="E219" s="220" t="s">
        <v>599</v>
      </c>
      <c r="F219" s="221" t="s">
        <v>600</v>
      </c>
      <c r="G219" s="222" t="s">
        <v>131</v>
      </c>
      <c r="H219" s="223">
        <v>7.5</v>
      </c>
      <c r="I219" s="224"/>
      <c r="J219" s="225">
        <f>ROUND(I219*H219,2)</f>
        <v>0</v>
      </c>
      <c r="K219" s="221" t="s">
        <v>132</v>
      </c>
      <c r="L219" s="45"/>
      <c r="M219" s="226" t="s">
        <v>1</v>
      </c>
      <c r="N219" s="227" t="s">
        <v>42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133</v>
      </c>
      <c r="AT219" s="230" t="s">
        <v>128</v>
      </c>
      <c r="AU219" s="230" t="s">
        <v>87</v>
      </c>
      <c r="AY219" s="18" t="s">
        <v>126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85</v>
      </c>
      <c r="BK219" s="231">
        <f>ROUND(I219*H219,2)</f>
        <v>0</v>
      </c>
      <c r="BL219" s="18" t="s">
        <v>133</v>
      </c>
      <c r="BM219" s="230" t="s">
        <v>601</v>
      </c>
    </row>
    <row r="220" s="2" customFormat="1">
      <c r="A220" s="39"/>
      <c r="B220" s="40"/>
      <c r="C220" s="41"/>
      <c r="D220" s="232" t="s">
        <v>135</v>
      </c>
      <c r="E220" s="41"/>
      <c r="F220" s="233" t="s">
        <v>602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135</v>
      </c>
      <c r="AU220" s="18" t="s">
        <v>87</v>
      </c>
    </row>
    <row r="221" s="2" customFormat="1">
      <c r="A221" s="39"/>
      <c r="B221" s="40"/>
      <c r="C221" s="41"/>
      <c r="D221" s="237" t="s">
        <v>137</v>
      </c>
      <c r="E221" s="41"/>
      <c r="F221" s="238" t="s">
        <v>603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137</v>
      </c>
      <c r="AU221" s="18" t="s">
        <v>87</v>
      </c>
    </row>
    <row r="222" s="13" customFormat="1">
      <c r="A222" s="13"/>
      <c r="B222" s="239"/>
      <c r="C222" s="240"/>
      <c r="D222" s="232" t="s">
        <v>139</v>
      </c>
      <c r="E222" s="241" t="s">
        <v>1</v>
      </c>
      <c r="F222" s="242" t="s">
        <v>604</v>
      </c>
      <c r="G222" s="240"/>
      <c r="H222" s="243">
        <v>7.5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139</v>
      </c>
      <c r="AU222" s="249" t="s">
        <v>87</v>
      </c>
      <c r="AV222" s="13" t="s">
        <v>87</v>
      </c>
      <c r="AW222" s="13" t="s">
        <v>34</v>
      </c>
      <c r="AX222" s="13" t="s">
        <v>85</v>
      </c>
      <c r="AY222" s="249" t="s">
        <v>126</v>
      </c>
    </row>
    <row r="223" s="2" customFormat="1" ht="16.5" customHeight="1">
      <c r="A223" s="39"/>
      <c r="B223" s="40"/>
      <c r="C223" s="261" t="s">
        <v>287</v>
      </c>
      <c r="D223" s="261" t="s">
        <v>223</v>
      </c>
      <c r="E223" s="262" t="s">
        <v>605</v>
      </c>
      <c r="F223" s="263" t="s">
        <v>606</v>
      </c>
      <c r="G223" s="264" t="s">
        <v>607</v>
      </c>
      <c r="H223" s="265">
        <v>0.33800000000000002</v>
      </c>
      <c r="I223" s="266"/>
      <c r="J223" s="267">
        <f>ROUND(I223*H223,2)</f>
        <v>0</v>
      </c>
      <c r="K223" s="263" t="s">
        <v>132</v>
      </c>
      <c r="L223" s="268"/>
      <c r="M223" s="269" t="s">
        <v>1</v>
      </c>
      <c r="N223" s="270" t="s">
        <v>42</v>
      </c>
      <c r="O223" s="92"/>
      <c r="P223" s="228">
        <f>O223*H223</f>
        <v>0</v>
      </c>
      <c r="Q223" s="228">
        <v>0.001</v>
      </c>
      <c r="R223" s="228">
        <f>Q223*H223</f>
        <v>0.00033800000000000003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183</v>
      </c>
      <c r="AT223" s="230" t="s">
        <v>223</v>
      </c>
      <c r="AU223" s="230" t="s">
        <v>87</v>
      </c>
      <c r="AY223" s="18" t="s">
        <v>126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85</v>
      </c>
      <c r="BK223" s="231">
        <f>ROUND(I223*H223,2)</f>
        <v>0</v>
      </c>
      <c r="BL223" s="18" t="s">
        <v>133</v>
      </c>
      <c r="BM223" s="230" t="s">
        <v>608</v>
      </c>
    </row>
    <row r="224" s="2" customFormat="1">
      <c r="A224" s="39"/>
      <c r="B224" s="40"/>
      <c r="C224" s="41"/>
      <c r="D224" s="232" t="s">
        <v>135</v>
      </c>
      <c r="E224" s="41"/>
      <c r="F224" s="233" t="s">
        <v>606</v>
      </c>
      <c r="G224" s="41"/>
      <c r="H224" s="41"/>
      <c r="I224" s="234"/>
      <c r="J224" s="41"/>
      <c r="K224" s="41"/>
      <c r="L224" s="45"/>
      <c r="M224" s="235"/>
      <c r="N224" s="236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135</v>
      </c>
      <c r="AU224" s="18" t="s">
        <v>87</v>
      </c>
    </row>
    <row r="225" s="13" customFormat="1">
      <c r="A225" s="13"/>
      <c r="B225" s="239"/>
      <c r="C225" s="240"/>
      <c r="D225" s="232" t="s">
        <v>139</v>
      </c>
      <c r="E225" s="241" t="s">
        <v>1</v>
      </c>
      <c r="F225" s="242" t="s">
        <v>609</v>
      </c>
      <c r="G225" s="240"/>
      <c r="H225" s="243">
        <v>0.33800000000000002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139</v>
      </c>
      <c r="AU225" s="249" t="s">
        <v>87</v>
      </c>
      <c r="AV225" s="13" t="s">
        <v>87</v>
      </c>
      <c r="AW225" s="13" t="s">
        <v>34</v>
      </c>
      <c r="AX225" s="13" t="s">
        <v>85</v>
      </c>
      <c r="AY225" s="249" t="s">
        <v>126</v>
      </c>
    </row>
    <row r="226" s="2" customFormat="1" ht="16.5" customHeight="1">
      <c r="A226" s="39"/>
      <c r="B226" s="40"/>
      <c r="C226" s="261" t="s">
        <v>294</v>
      </c>
      <c r="D226" s="261" t="s">
        <v>223</v>
      </c>
      <c r="E226" s="262" t="s">
        <v>610</v>
      </c>
      <c r="F226" s="263" t="s">
        <v>611</v>
      </c>
      <c r="G226" s="264" t="s">
        <v>203</v>
      </c>
      <c r="H226" s="265">
        <v>1.3500000000000001</v>
      </c>
      <c r="I226" s="266"/>
      <c r="J226" s="267">
        <f>ROUND(I226*H226,2)</f>
        <v>0</v>
      </c>
      <c r="K226" s="263" t="s">
        <v>132</v>
      </c>
      <c r="L226" s="268"/>
      <c r="M226" s="269" t="s">
        <v>1</v>
      </c>
      <c r="N226" s="270" t="s">
        <v>42</v>
      </c>
      <c r="O226" s="92"/>
      <c r="P226" s="228">
        <f>O226*H226</f>
        <v>0</v>
      </c>
      <c r="Q226" s="228">
        <v>1</v>
      </c>
      <c r="R226" s="228">
        <f>Q226*H226</f>
        <v>1.3500000000000001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183</v>
      </c>
      <c r="AT226" s="230" t="s">
        <v>223</v>
      </c>
      <c r="AU226" s="230" t="s">
        <v>87</v>
      </c>
      <c r="AY226" s="18" t="s">
        <v>126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85</v>
      </c>
      <c r="BK226" s="231">
        <f>ROUND(I226*H226,2)</f>
        <v>0</v>
      </c>
      <c r="BL226" s="18" t="s">
        <v>133</v>
      </c>
      <c r="BM226" s="230" t="s">
        <v>612</v>
      </c>
    </row>
    <row r="227" s="2" customFormat="1">
      <c r="A227" s="39"/>
      <c r="B227" s="40"/>
      <c r="C227" s="41"/>
      <c r="D227" s="232" t="s">
        <v>135</v>
      </c>
      <c r="E227" s="41"/>
      <c r="F227" s="233" t="s">
        <v>611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135</v>
      </c>
      <c r="AU227" s="18" t="s">
        <v>87</v>
      </c>
    </row>
    <row r="228" s="13" customFormat="1">
      <c r="A228" s="13"/>
      <c r="B228" s="239"/>
      <c r="C228" s="240"/>
      <c r="D228" s="232" t="s">
        <v>139</v>
      </c>
      <c r="E228" s="241" t="s">
        <v>1</v>
      </c>
      <c r="F228" s="242" t="s">
        <v>613</v>
      </c>
      <c r="G228" s="240"/>
      <c r="H228" s="243">
        <v>1.3500000000000001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139</v>
      </c>
      <c r="AU228" s="249" t="s">
        <v>87</v>
      </c>
      <c r="AV228" s="13" t="s">
        <v>87</v>
      </c>
      <c r="AW228" s="13" t="s">
        <v>34</v>
      </c>
      <c r="AX228" s="13" t="s">
        <v>85</v>
      </c>
      <c r="AY228" s="249" t="s">
        <v>126</v>
      </c>
    </row>
    <row r="229" s="2" customFormat="1" ht="16.5" customHeight="1">
      <c r="A229" s="39"/>
      <c r="B229" s="40"/>
      <c r="C229" s="219" t="s">
        <v>301</v>
      </c>
      <c r="D229" s="219" t="s">
        <v>128</v>
      </c>
      <c r="E229" s="220" t="s">
        <v>243</v>
      </c>
      <c r="F229" s="221" t="s">
        <v>244</v>
      </c>
      <c r="G229" s="222" t="s">
        <v>131</v>
      </c>
      <c r="H229" s="223">
        <v>275</v>
      </c>
      <c r="I229" s="224"/>
      <c r="J229" s="225">
        <f>ROUND(I229*H229,2)</f>
        <v>0</v>
      </c>
      <c r="K229" s="221" t="s">
        <v>132</v>
      </c>
      <c r="L229" s="45"/>
      <c r="M229" s="226" t="s">
        <v>1</v>
      </c>
      <c r="N229" s="227" t="s">
        <v>42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133</v>
      </c>
      <c r="AT229" s="230" t="s">
        <v>128</v>
      </c>
      <c r="AU229" s="230" t="s">
        <v>87</v>
      </c>
      <c r="AY229" s="18" t="s">
        <v>126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85</v>
      </c>
      <c r="BK229" s="231">
        <f>ROUND(I229*H229,2)</f>
        <v>0</v>
      </c>
      <c r="BL229" s="18" t="s">
        <v>133</v>
      </c>
      <c r="BM229" s="230" t="s">
        <v>614</v>
      </c>
    </row>
    <row r="230" s="2" customFormat="1">
      <c r="A230" s="39"/>
      <c r="B230" s="40"/>
      <c r="C230" s="41"/>
      <c r="D230" s="232" t="s">
        <v>135</v>
      </c>
      <c r="E230" s="41"/>
      <c r="F230" s="233" t="s">
        <v>246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135</v>
      </c>
      <c r="AU230" s="18" t="s">
        <v>87</v>
      </c>
    </row>
    <row r="231" s="2" customFormat="1">
      <c r="A231" s="39"/>
      <c r="B231" s="40"/>
      <c r="C231" s="41"/>
      <c r="D231" s="237" t="s">
        <v>137</v>
      </c>
      <c r="E231" s="41"/>
      <c r="F231" s="238" t="s">
        <v>247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137</v>
      </c>
      <c r="AU231" s="18" t="s">
        <v>87</v>
      </c>
    </row>
    <row r="232" s="13" customFormat="1">
      <c r="A232" s="13"/>
      <c r="B232" s="239"/>
      <c r="C232" s="240"/>
      <c r="D232" s="232" t="s">
        <v>139</v>
      </c>
      <c r="E232" s="241" t="s">
        <v>1</v>
      </c>
      <c r="F232" s="242" t="s">
        <v>615</v>
      </c>
      <c r="G232" s="240"/>
      <c r="H232" s="243">
        <v>275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139</v>
      </c>
      <c r="AU232" s="249" t="s">
        <v>87</v>
      </c>
      <c r="AV232" s="13" t="s">
        <v>87</v>
      </c>
      <c r="AW232" s="13" t="s">
        <v>34</v>
      </c>
      <c r="AX232" s="13" t="s">
        <v>85</v>
      </c>
      <c r="AY232" s="249" t="s">
        <v>126</v>
      </c>
    </row>
    <row r="233" s="12" customFormat="1" ht="22.8" customHeight="1">
      <c r="A233" s="12"/>
      <c r="B233" s="203"/>
      <c r="C233" s="204"/>
      <c r="D233" s="205" t="s">
        <v>76</v>
      </c>
      <c r="E233" s="217" t="s">
        <v>133</v>
      </c>
      <c r="F233" s="217" t="s">
        <v>249</v>
      </c>
      <c r="G233" s="204"/>
      <c r="H233" s="204"/>
      <c r="I233" s="207"/>
      <c r="J233" s="218">
        <f>BK233</f>
        <v>0</v>
      </c>
      <c r="K233" s="204"/>
      <c r="L233" s="209"/>
      <c r="M233" s="210"/>
      <c r="N233" s="211"/>
      <c r="O233" s="211"/>
      <c r="P233" s="212">
        <f>SUM(P234:P237)</f>
        <v>0</v>
      </c>
      <c r="Q233" s="211"/>
      <c r="R233" s="212">
        <f>SUM(R234:R237)</f>
        <v>0</v>
      </c>
      <c r="S233" s="211"/>
      <c r="T233" s="213">
        <f>SUM(T234:T237)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4" t="s">
        <v>85</v>
      </c>
      <c r="AT233" s="215" t="s">
        <v>76</v>
      </c>
      <c r="AU233" s="215" t="s">
        <v>85</v>
      </c>
      <c r="AY233" s="214" t="s">
        <v>126</v>
      </c>
      <c r="BK233" s="216">
        <f>SUM(BK234:BK237)</f>
        <v>0</v>
      </c>
    </row>
    <row r="234" s="2" customFormat="1" ht="16.5" customHeight="1">
      <c r="A234" s="39"/>
      <c r="B234" s="40"/>
      <c r="C234" s="219" t="s">
        <v>309</v>
      </c>
      <c r="D234" s="219" t="s">
        <v>128</v>
      </c>
      <c r="E234" s="220" t="s">
        <v>251</v>
      </c>
      <c r="F234" s="221" t="s">
        <v>252</v>
      </c>
      <c r="G234" s="222" t="s">
        <v>178</v>
      </c>
      <c r="H234" s="223">
        <v>2.8799999999999999</v>
      </c>
      <c r="I234" s="224"/>
      <c r="J234" s="225">
        <f>ROUND(I234*H234,2)</f>
        <v>0</v>
      </c>
      <c r="K234" s="221" t="s">
        <v>132</v>
      </c>
      <c r="L234" s="45"/>
      <c r="M234" s="226" t="s">
        <v>1</v>
      </c>
      <c r="N234" s="227" t="s">
        <v>42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133</v>
      </c>
      <c r="AT234" s="230" t="s">
        <v>128</v>
      </c>
      <c r="AU234" s="230" t="s">
        <v>87</v>
      </c>
      <c r="AY234" s="18" t="s">
        <v>126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85</v>
      </c>
      <c r="BK234" s="231">
        <f>ROUND(I234*H234,2)</f>
        <v>0</v>
      </c>
      <c r="BL234" s="18" t="s">
        <v>133</v>
      </c>
      <c r="BM234" s="230" t="s">
        <v>616</v>
      </c>
    </row>
    <row r="235" s="2" customFormat="1">
      <c r="A235" s="39"/>
      <c r="B235" s="40"/>
      <c r="C235" s="41"/>
      <c r="D235" s="232" t="s">
        <v>135</v>
      </c>
      <c r="E235" s="41"/>
      <c r="F235" s="233" t="s">
        <v>254</v>
      </c>
      <c r="G235" s="41"/>
      <c r="H235" s="41"/>
      <c r="I235" s="234"/>
      <c r="J235" s="41"/>
      <c r="K235" s="41"/>
      <c r="L235" s="45"/>
      <c r="M235" s="235"/>
      <c r="N235" s="23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135</v>
      </c>
      <c r="AU235" s="18" t="s">
        <v>87</v>
      </c>
    </row>
    <row r="236" s="2" customFormat="1">
      <c r="A236" s="39"/>
      <c r="B236" s="40"/>
      <c r="C236" s="41"/>
      <c r="D236" s="237" t="s">
        <v>137</v>
      </c>
      <c r="E236" s="41"/>
      <c r="F236" s="238" t="s">
        <v>255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137</v>
      </c>
      <c r="AU236" s="18" t="s">
        <v>87</v>
      </c>
    </row>
    <row r="237" s="13" customFormat="1">
      <c r="A237" s="13"/>
      <c r="B237" s="239"/>
      <c r="C237" s="240"/>
      <c r="D237" s="232" t="s">
        <v>139</v>
      </c>
      <c r="E237" s="241" t="s">
        <v>1</v>
      </c>
      <c r="F237" s="242" t="s">
        <v>617</v>
      </c>
      <c r="G237" s="240"/>
      <c r="H237" s="243">
        <v>2.8799999999999999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139</v>
      </c>
      <c r="AU237" s="249" t="s">
        <v>87</v>
      </c>
      <c r="AV237" s="13" t="s">
        <v>87</v>
      </c>
      <c r="AW237" s="13" t="s">
        <v>34</v>
      </c>
      <c r="AX237" s="13" t="s">
        <v>85</v>
      </c>
      <c r="AY237" s="249" t="s">
        <v>126</v>
      </c>
    </row>
    <row r="238" s="12" customFormat="1" ht="22.8" customHeight="1">
      <c r="A238" s="12"/>
      <c r="B238" s="203"/>
      <c r="C238" s="204"/>
      <c r="D238" s="205" t="s">
        <v>76</v>
      </c>
      <c r="E238" s="217" t="s">
        <v>160</v>
      </c>
      <c r="F238" s="217" t="s">
        <v>257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SUM(P239:P296)</f>
        <v>0</v>
      </c>
      <c r="Q238" s="211"/>
      <c r="R238" s="212">
        <f>SUM(R239:R296)</f>
        <v>76.242270000000005</v>
      </c>
      <c r="S238" s="211"/>
      <c r="T238" s="213">
        <f>SUM(T239:T296)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85</v>
      </c>
      <c r="AT238" s="215" t="s">
        <v>76</v>
      </c>
      <c r="AU238" s="215" t="s">
        <v>85</v>
      </c>
      <c r="AY238" s="214" t="s">
        <v>126</v>
      </c>
      <c r="BK238" s="216">
        <f>SUM(BK239:BK296)</f>
        <v>0</v>
      </c>
    </row>
    <row r="239" s="2" customFormat="1" ht="16.5" customHeight="1">
      <c r="A239" s="39"/>
      <c r="B239" s="40"/>
      <c r="C239" s="219" t="s">
        <v>316</v>
      </c>
      <c r="D239" s="219" t="s">
        <v>128</v>
      </c>
      <c r="E239" s="220" t="s">
        <v>618</v>
      </c>
      <c r="F239" s="221" t="s">
        <v>619</v>
      </c>
      <c r="G239" s="222" t="s">
        <v>131</v>
      </c>
      <c r="H239" s="223">
        <v>55</v>
      </c>
      <c r="I239" s="224"/>
      <c r="J239" s="225">
        <f>ROUND(I239*H239,2)</f>
        <v>0</v>
      </c>
      <c r="K239" s="221" t="s">
        <v>132</v>
      </c>
      <c r="L239" s="45"/>
      <c r="M239" s="226" t="s">
        <v>1</v>
      </c>
      <c r="N239" s="227" t="s">
        <v>42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133</v>
      </c>
      <c r="AT239" s="230" t="s">
        <v>128</v>
      </c>
      <c r="AU239" s="230" t="s">
        <v>87</v>
      </c>
      <c r="AY239" s="18" t="s">
        <v>126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85</v>
      </c>
      <c r="BK239" s="231">
        <f>ROUND(I239*H239,2)</f>
        <v>0</v>
      </c>
      <c r="BL239" s="18" t="s">
        <v>133</v>
      </c>
      <c r="BM239" s="230" t="s">
        <v>620</v>
      </c>
    </row>
    <row r="240" s="2" customFormat="1">
      <c r="A240" s="39"/>
      <c r="B240" s="40"/>
      <c r="C240" s="41"/>
      <c r="D240" s="232" t="s">
        <v>135</v>
      </c>
      <c r="E240" s="41"/>
      <c r="F240" s="233" t="s">
        <v>621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135</v>
      </c>
      <c r="AU240" s="18" t="s">
        <v>87</v>
      </c>
    </row>
    <row r="241" s="2" customFormat="1">
      <c r="A241" s="39"/>
      <c r="B241" s="40"/>
      <c r="C241" s="41"/>
      <c r="D241" s="237" t="s">
        <v>137</v>
      </c>
      <c r="E241" s="41"/>
      <c r="F241" s="238" t="s">
        <v>622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137</v>
      </c>
      <c r="AU241" s="18" t="s">
        <v>87</v>
      </c>
    </row>
    <row r="242" s="13" customFormat="1">
      <c r="A242" s="13"/>
      <c r="B242" s="239"/>
      <c r="C242" s="240"/>
      <c r="D242" s="232" t="s">
        <v>139</v>
      </c>
      <c r="E242" s="241" t="s">
        <v>1</v>
      </c>
      <c r="F242" s="242" t="s">
        <v>623</v>
      </c>
      <c r="G242" s="240"/>
      <c r="H242" s="243">
        <v>55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139</v>
      </c>
      <c r="AU242" s="249" t="s">
        <v>87</v>
      </c>
      <c r="AV242" s="13" t="s">
        <v>87</v>
      </c>
      <c r="AW242" s="13" t="s">
        <v>34</v>
      </c>
      <c r="AX242" s="13" t="s">
        <v>85</v>
      </c>
      <c r="AY242" s="249" t="s">
        <v>126</v>
      </c>
    </row>
    <row r="243" s="2" customFormat="1" ht="16.5" customHeight="1">
      <c r="A243" s="39"/>
      <c r="B243" s="40"/>
      <c r="C243" s="219" t="s">
        <v>321</v>
      </c>
      <c r="D243" s="219" t="s">
        <v>128</v>
      </c>
      <c r="E243" s="220" t="s">
        <v>267</v>
      </c>
      <c r="F243" s="221" t="s">
        <v>268</v>
      </c>
      <c r="G243" s="222" t="s">
        <v>131</v>
      </c>
      <c r="H243" s="223">
        <v>504</v>
      </c>
      <c r="I243" s="224"/>
      <c r="J243" s="225">
        <f>ROUND(I243*H243,2)</f>
        <v>0</v>
      </c>
      <c r="K243" s="221" t="s">
        <v>132</v>
      </c>
      <c r="L243" s="45"/>
      <c r="M243" s="226" t="s">
        <v>1</v>
      </c>
      <c r="N243" s="227" t="s">
        <v>42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133</v>
      </c>
      <c r="AT243" s="230" t="s">
        <v>128</v>
      </c>
      <c r="AU243" s="230" t="s">
        <v>87</v>
      </c>
      <c r="AY243" s="18" t="s">
        <v>126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85</v>
      </c>
      <c r="BK243" s="231">
        <f>ROUND(I243*H243,2)</f>
        <v>0</v>
      </c>
      <c r="BL243" s="18" t="s">
        <v>133</v>
      </c>
      <c r="BM243" s="230" t="s">
        <v>624</v>
      </c>
    </row>
    <row r="244" s="2" customFormat="1">
      <c r="A244" s="39"/>
      <c r="B244" s="40"/>
      <c r="C244" s="41"/>
      <c r="D244" s="232" t="s">
        <v>135</v>
      </c>
      <c r="E244" s="41"/>
      <c r="F244" s="233" t="s">
        <v>270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135</v>
      </c>
      <c r="AU244" s="18" t="s">
        <v>87</v>
      </c>
    </row>
    <row r="245" s="2" customFormat="1">
      <c r="A245" s="39"/>
      <c r="B245" s="40"/>
      <c r="C245" s="41"/>
      <c r="D245" s="237" t="s">
        <v>137</v>
      </c>
      <c r="E245" s="41"/>
      <c r="F245" s="238" t="s">
        <v>271</v>
      </c>
      <c r="G245" s="41"/>
      <c r="H245" s="41"/>
      <c r="I245" s="234"/>
      <c r="J245" s="41"/>
      <c r="K245" s="41"/>
      <c r="L245" s="45"/>
      <c r="M245" s="235"/>
      <c r="N245" s="236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137</v>
      </c>
      <c r="AU245" s="18" t="s">
        <v>87</v>
      </c>
    </row>
    <row r="246" s="13" customFormat="1">
      <c r="A246" s="13"/>
      <c r="B246" s="239"/>
      <c r="C246" s="240"/>
      <c r="D246" s="232" t="s">
        <v>139</v>
      </c>
      <c r="E246" s="241" t="s">
        <v>1</v>
      </c>
      <c r="F246" s="242" t="s">
        <v>625</v>
      </c>
      <c r="G246" s="240"/>
      <c r="H246" s="243">
        <v>252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139</v>
      </c>
      <c r="AU246" s="249" t="s">
        <v>87</v>
      </c>
      <c r="AV246" s="13" t="s">
        <v>87</v>
      </c>
      <c r="AW246" s="13" t="s">
        <v>34</v>
      </c>
      <c r="AX246" s="13" t="s">
        <v>77</v>
      </c>
      <c r="AY246" s="249" t="s">
        <v>126</v>
      </c>
    </row>
    <row r="247" s="13" customFormat="1">
      <c r="A247" s="13"/>
      <c r="B247" s="239"/>
      <c r="C247" s="240"/>
      <c r="D247" s="232" t="s">
        <v>139</v>
      </c>
      <c r="E247" s="241" t="s">
        <v>1</v>
      </c>
      <c r="F247" s="242" t="s">
        <v>626</v>
      </c>
      <c r="G247" s="240"/>
      <c r="H247" s="243">
        <v>252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139</v>
      </c>
      <c r="AU247" s="249" t="s">
        <v>87</v>
      </c>
      <c r="AV247" s="13" t="s">
        <v>87</v>
      </c>
      <c r="AW247" s="13" t="s">
        <v>34</v>
      </c>
      <c r="AX247" s="13" t="s">
        <v>77</v>
      </c>
      <c r="AY247" s="249" t="s">
        <v>126</v>
      </c>
    </row>
    <row r="248" s="14" customFormat="1">
      <c r="A248" s="14"/>
      <c r="B248" s="250"/>
      <c r="C248" s="251"/>
      <c r="D248" s="232" t="s">
        <v>139</v>
      </c>
      <c r="E248" s="252" t="s">
        <v>1</v>
      </c>
      <c r="F248" s="253" t="s">
        <v>191</v>
      </c>
      <c r="G248" s="251"/>
      <c r="H248" s="254">
        <v>504</v>
      </c>
      <c r="I248" s="255"/>
      <c r="J248" s="251"/>
      <c r="K248" s="251"/>
      <c r="L248" s="256"/>
      <c r="M248" s="257"/>
      <c r="N248" s="258"/>
      <c r="O248" s="258"/>
      <c r="P248" s="258"/>
      <c r="Q248" s="258"/>
      <c r="R248" s="258"/>
      <c r="S248" s="258"/>
      <c r="T248" s="25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0" t="s">
        <v>139</v>
      </c>
      <c r="AU248" s="260" t="s">
        <v>87</v>
      </c>
      <c r="AV248" s="14" t="s">
        <v>133</v>
      </c>
      <c r="AW248" s="14" t="s">
        <v>34</v>
      </c>
      <c r="AX248" s="14" t="s">
        <v>85</v>
      </c>
      <c r="AY248" s="260" t="s">
        <v>126</v>
      </c>
    </row>
    <row r="249" s="2" customFormat="1" ht="16.5" customHeight="1">
      <c r="A249" s="39"/>
      <c r="B249" s="40"/>
      <c r="C249" s="219" t="s">
        <v>329</v>
      </c>
      <c r="D249" s="219" t="s">
        <v>128</v>
      </c>
      <c r="E249" s="220" t="s">
        <v>281</v>
      </c>
      <c r="F249" s="221" t="s">
        <v>282</v>
      </c>
      <c r="G249" s="222" t="s">
        <v>131</v>
      </c>
      <c r="H249" s="223">
        <v>15</v>
      </c>
      <c r="I249" s="224"/>
      <c r="J249" s="225">
        <f>ROUND(I249*H249,2)</f>
        <v>0</v>
      </c>
      <c r="K249" s="221" t="s">
        <v>132</v>
      </c>
      <c r="L249" s="45"/>
      <c r="M249" s="226" t="s">
        <v>1</v>
      </c>
      <c r="N249" s="227" t="s">
        <v>42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133</v>
      </c>
      <c r="AT249" s="230" t="s">
        <v>128</v>
      </c>
      <c r="AU249" s="230" t="s">
        <v>87</v>
      </c>
      <c r="AY249" s="18" t="s">
        <v>126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85</v>
      </c>
      <c r="BK249" s="231">
        <f>ROUND(I249*H249,2)</f>
        <v>0</v>
      </c>
      <c r="BL249" s="18" t="s">
        <v>133</v>
      </c>
      <c r="BM249" s="230" t="s">
        <v>627</v>
      </c>
    </row>
    <row r="250" s="2" customFormat="1">
      <c r="A250" s="39"/>
      <c r="B250" s="40"/>
      <c r="C250" s="41"/>
      <c r="D250" s="232" t="s">
        <v>135</v>
      </c>
      <c r="E250" s="41"/>
      <c r="F250" s="233" t="s">
        <v>284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135</v>
      </c>
      <c r="AU250" s="18" t="s">
        <v>87</v>
      </c>
    </row>
    <row r="251" s="2" customFormat="1">
      <c r="A251" s="39"/>
      <c r="B251" s="40"/>
      <c r="C251" s="41"/>
      <c r="D251" s="237" t="s">
        <v>137</v>
      </c>
      <c r="E251" s="41"/>
      <c r="F251" s="238" t="s">
        <v>285</v>
      </c>
      <c r="G251" s="41"/>
      <c r="H251" s="41"/>
      <c r="I251" s="234"/>
      <c r="J251" s="41"/>
      <c r="K251" s="41"/>
      <c r="L251" s="45"/>
      <c r="M251" s="235"/>
      <c r="N251" s="236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137</v>
      </c>
      <c r="AU251" s="18" t="s">
        <v>87</v>
      </c>
    </row>
    <row r="252" s="13" customFormat="1">
      <c r="A252" s="13"/>
      <c r="B252" s="239"/>
      <c r="C252" s="240"/>
      <c r="D252" s="232" t="s">
        <v>139</v>
      </c>
      <c r="E252" s="241" t="s">
        <v>1</v>
      </c>
      <c r="F252" s="242" t="s">
        <v>628</v>
      </c>
      <c r="G252" s="240"/>
      <c r="H252" s="243">
        <v>15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139</v>
      </c>
      <c r="AU252" s="249" t="s">
        <v>87</v>
      </c>
      <c r="AV252" s="13" t="s">
        <v>87</v>
      </c>
      <c r="AW252" s="13" t="s">
        <v>34</v>
      </c>
      <c r="AX252" s="13" t="s">
        <v>85</v>
      </c>
      <c r="AY252" s="249" t="s">
        <v>126</v>
      </c>
    </row>
    <row r="253" s="2" customFormat="1" ht="16.5" customHeight="1">
      <c r="A253" s="39"/>
      <c r="B253" s="40"/>
      <c r="C253" s="219" t="s">
        <v>333</v>
      </c>
      <c r="D253" s="219" t="s">
        <v>128</v>
      </c>
      <c r="E253" s="220" t="s">
        <v>629</v>
      </c>
      <c r="F253" s="221" t="s">
        <v>630</v>
      </c>
      <c r="G253" s="222" t="s">
        <v>131</v>
      </c>
      <c r="H253" s="223">
        <v>212</v>
      </c>
      <c r="I253" s="224"/>
      <c r="J253" s="225">
        <f>ROUND(I253*H253,2)</f>
        <v>0</v>
      </c>
      <c r="K253" s="221" t="s">
        <v>132</v>
      </c>
      <c r="L253" s="45"/>
      <c r="M253" s="226" t="s">
        <v>1</v>
      </c>
      <c r="N253" s="227" t="s">
        <v>42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133</v>
      </c>
      <c r="AT253" s="230" t="s">
        <v>128</v>
      </c>
      <c r="AU253" s="230" t="s">
        <v>87</v>
      </c>
      <c r="AY253" s="18" t="s">
        <v>126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85</v>
      </c>
      <c r="BK253" s="231">
        <f>ROUND(I253*H253,2)</f>
        <v>0</v>
      </c>
      <c r="BL253" s="18" t="s">
        <v>133</v>
      </c>
      <c r="BM253" s="230" t="s">
        <v>631</v>
      </c>
    </row>
    <row r="254" s="2" customFormat="1">
      <c r="A254" s="39"/>
      <c r="B254" s="40"/>
      <c r="C254" s="41"/>
      <c r="D254" s="232" t="s">
        <v>135</v>
      </c>
      <c r="E254" s="41"/>
      <c r="F254" s="233" t="s">
        <v>632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135</v>
      </c>
      <c r="AU254" s="18" t="s">
        <v>87</v>
      </c>
    </row>
    <row r="255" s="2" customFormat="1">
      <c r="A255" s="39"/>
      <c r="B255" s="40"/>
      <c r="C255" s="41"/>
      <c r="D255" s="237" t="s">
        <v>137</v>
      </c>
      <c r="E255" s="41"/>
      <c r="F255" s="238" t="s">
        <v>633</v>
      </c>
      <c r="G255" s="41"/>
      <c r="H255" s="41"/>
      <c r="I255" s="234"/>
      <c r="J255" s="41"/>
      <c r="K255" s="41"/>
      <c r="L255" s="45"/>
      <c r="M255" s="235"/>
      <c r="N255" s="236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137</v>
      </c>
      <c r="AU255" s="18" t="s">
        <v>87</v>
      </c>
    </row>
    <row r="256" s="13" customFormat="1">
      <c r="A256" s="13"/>
      <c r="B256" s="239"/>
      <c r="C256" s="240"/>
      <c r="D256" s="232" t="s">
        <v>139</v>
      </c>
      <c r="E256" s="241" t="s">
        <v>1</v>
      </c>
      <c r="F256" s="242" t="s">
        <v>634</v>
      </c>
      <c r="G256" s="240"/>
      <c r="H256" s="243">
        <v>212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139</v>
      </c>
      <c r="AU256" s="249" t="s">
        <v>87</v>
      </c>
      <c r="AV256" s="13" t="s">
        <v>87</v>
      </c>
      <c r="AW256" s="13" t="s">
        <v>34</v>
      </c>
      <c r="AX256" s="13" t="s">
        <v>85</v>
      </c>
      <c r="AY256" s="249" t="s">
        <v>126</v>
      </c>
    </row>
    <row r="257" s="2" customFormat="1" ht="16.5" customHeight="1">
      <c r="A257" s="39"/>
      <c r="B257" s="40"/>
      <c r="C257" s="219" t="s">
        <v>340</v>
      </c>
      <c r="D257" s="219" t="s">
        <v>128</v>
      </c>
      <c r="E257" s="220" t="s">
        <v>275</v>
      </c>
      <c r="F257" s="221" t="s">
        <v>276</v>
      </c>
      <c r="G257" s="222" t="s">
        <v>131</v>
      </c>
      <c r="H257" s="223">
        <v>15</v>
      </c>
      <c r="I257" s="224"/>
      <c r="J257" s="225">
        <f>ROUND(I257*H257,2)</f>
        <v>0</v>
      </c>
      <c r="K257" s="221" t="s">
        <v>132</v>
      </c>
      <c r="L257" s="45"/>
      <c r="M257" s="226" t="s">
        <v>1</v>
      </c>
      <c r="N257" s="227" t="s">
        <v>42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133</v>
      </c>
      <c r="AT257" s="230" t="s">
        <v>128</v>
      </c>
      <c r="AU257" s="230" t="s">
        <v>87</v>
      </c>
      <c r="AY257" s="18" t="s">
        <v>126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85</v>
      </c>
      <c r="BK257" s="231">
        <f>ROUND(I257*H257,2)</f>
        <v>0</v>
      </c>
      <c r="BL257" s="18" t="s">
        <v>133</v>
      </c>
      <c r="BM257" s="230" t="s">
        <v>635</v>
      </c>
    </row>
    <row r="258" s="2" customFormat="1">
      <c r="A258" s="39"/>
      <c r="B258" s="40"/>
      <c r="C258" s="41"/>
      <c r="D258" s="232" t="s">
        <v>135</v>
      </c>
      <c r="E258" s="41"/>
      <c r="F258" s="233" t="s">
        <v>278</v>
      </c>
      <c r="G258" s="41"/>
      <c r="H258" s="41"/>
      <c r="I258" s="234"/>
      <c r="J258" s="41"/>
      <c r="K258" s="41"/>
      <c r="L258" s="45"/>
      <c r="M258" s="235"/>
      <c r="N258" s="236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135</v>
      </c>
      <c r="AU258" s="18" t="s">
        <v>87</v>
      </c>
    </row>
    <row r="259" s="2" customFormat="1">
      <c r="A259" s="39"/>
      <c r="B259" s="40"/>
      <c r="C259" s="41"/>
      <c r="D259" s="237" t="s">
        <v>137</v>
      </c>
      <c r="E259" s="41"/>
      <c r="F259" s="238" t="s">
        <v>279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137</v>
      </c>
      <c r="AU259" s="18" t="s">
        <v>87</v>
      </c>
    </row>
    <row r="260" s="13" customFormat="1">
      <c r="A260" s="13"/>
      <c r="B260" s="239"/>
      <c r="C260" s="240"/>
      <c r="D260" s="232" t="s">
        <v>139</v>
      </c>
      <c r="E260" s="241" t="s">
        <v>1</v>
      </c>
      <c r="F260" s="242" t="s">
        <v>636</v>
      </c>
      <c r="G260" s="240"/>
      <c r="H260" s="243">
        <v>15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139</v>
      </c>
      <c r="AU260" s="249" t="s">
        <v>87</v>
      </c>
      <c r="AV260" s="13" t="s">
        <v>87</v>
      </c>
      <c r="AW260" s="13" t="s">
        <v>34</v>
      </c>
      <c r="AX260" s="13" t="s">
        <v>85</v>
      </c>
      <c r="AY260" s="249" t="s">
        <v>126</v>
      </c>
    </row>
    <row r="261" s="2" customFormat="1" ht="16.5" customHeight="1">
      <c r="A261" s="39"/>
      <c r="B261" s="40"/>
      <c r="C261" s="219" t="s">
        <v>346</v>
      </c>
      <c r="D261" s="219" t="s">
        <v>128</v>
      </c>
      <c r="E261" s="220" t="s">
        <v>288</v>
      </c>
      <c r="F261" s="221" t="s">
        <v>289</v>
      </c>
      <c r="G261" s="222" t="s">
        <v>131</v>
      </c>
      <c r="H261" s="223">
        <v>15</v>
      </c>
      <c r="I261" s="224"/>
      <c r="J261" s="225">
        <f>ROUND(I261*H261,2)</f>
        <v>0</v>
      </c>
      <c r="K261" s="221" t="s">
        <v>132</v>
      </c>
      <c r="L261" s="45"/>
      <c r="M261" s="226" t="s">
        <v>1</v>
      </c>
      <c r="N261" s="227" t="s">
        <v>42</v>
      </c>
      <c r="O261" s="92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133</v>
      </c>
      <c r="AT261" s="230" t="s">
        <v>128</v>
      </c>
      <c r="AU261" s="230" t="s">
        <v>87</v>
      </c>
      <c r="AY261" s="18" t="s">
        <v>126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85</v>
      </c>
      <c r="BK261" s="231">
        <f>ROUND(I261*H261,2)</f>
        <v>0</v>
      </c>
      <c r="BL261" s="18" t="s">
        <v>133</v>
      </c>
      <c r="BM261" s="230" t="s">
        <v>637</v>
      </c>
    </row>
    <row r="262" s="2" customFormat="1">
      <c r="A262" s="39"/>
      <c r="B262" s="40"/>
      <c r="C262" s="41"/>
      <c r="D262" s="232" t="s">
        <v>135</v>
      </c>
      <c r="E262" s="41"/>
      <c r="F262" s="233" t="s">
        <v>291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135</v>
      </c>
      <c r="AU262" s="18" t="s">
        <v>87</v>
      </c>
    </row>
    <row r="263" s="2" customFormat="1">
      <c r="A263" s="39"/>
      <c r="B263" s="40"/>
      <c r="C263" s="41"/>
      <c r="D263" s="237" t="s">
        <v>137</v>
      </c>
      <c r="E263" s="41"/>
      <c r="F263" s="238" t="s">
        <v>292</v>
      </c>
      <c r="G263" s="41"/>
      <c r="H263" s="41"/>
      <c r="I263" s="234"/>
      <c r="J263" s="41"/>
      <c r="K263" s="41"/>
      <c r="L263" s="45"/>
      <c r="M263" s="235"/>
      <c r="N263" s="236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137</v>
      </c>
      <c r="AU263" s="18" t="s">
        <v>87</v>
      </c>
    </row>
    <row r="264" s="13" customFormat="1">
      <c r="A264" s="13"/>
      <c r="B264" s="239"/>
      <c r="C264" s="240"/>
      <c r="D264" s="232" t="s">
        <v>139</v>
      </c>
      <c r="E264" s="241" t="s">
        <v>1</v>
      </c>
      <c r="F264" s="242" t="s">
        <v>638</v>
      </c>
      <c r="G264" s="240"/>
      <c r="H264" s="243">
        <v>15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139</v>
      </c>
      <c r="AU264" s="249" t="s">
        <v>87</v>
      </c>
      <c r="AV264" s="13" t="s">
        <v>87</v>
      </c>
      <c r="AW264" s="13" t="s">
        <v>34</v>
      </c>
      <c r="AX264" s="13" t="s">
        <v>85</v>
      </c>
      <c r="AY264" s="249" t="s">
        <v>126</v>
      </c>
    </row>
    <row r="265" s="2" customFormat="1" ht="16.5" customHeight="1">
      <c r="A265" s="39"/>
      <c r="B265" s="40"/>
      <c r="C265" s="219" t="s">
        <v>350</v>
      </c>
      <c r="D265" s="219" t="s">
        <v>128</v>
      </c>
      <c r="E265" s="220" t="s">
        <v>295</v>
      </c>
      <c r="F265" s="221" t="s">
        <v>296</v>
      </c>
      <c r="G265" s="222" t="s">
        <v>131</v>
      </c>
      <c r="H265" s="223">
        <v>15</v>
      </c>
      <c r="I265" s="224"/>
      <c r="J265" s="225">
        <f>ROUND(I265*H265,2)</f>
        <v>0</v>
      </c>
      <c r="K265" s="221" t="s">
        <v>132</v>
      </c>
      <c r="L265" s="45"/>
      <c r="M265" s="226" t="s">
        <v>1</v>
      </c>
      <c r="N265" s="227" t="s">
        <v>42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133</v>
      </c>
      <c r="AT265" s="230" t="s">
        <v>128</v>
      </c>
      <c r="AU265" s="230" t="s">
        <v>87</v>
      </c>
      <c r="AY265" s="18" t="s">
        <v>126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85</v>
      </c>
      <c r="BK265" s="231">
        <f>ROUND(I265*H265,2)</f>
        <v>0</v>
      </c>
      <c r="BL265" s="18" t="s">
        <v>133</v>
      </c>
      <c r="BM265" s="230" t="s">
        <v>639</v>
      </c>
    </row>
    <row r="266" s="2" customFormat="1">
      <c r="A266" s="39"/>
      <c r="B266" s="40"/>
      <c r="C266" s="41"/>
      <c r="D266" s="232" t="s">
        <v>135</v>
      </c>
      <c r="E266" s="41"/>
      <c r="F266" s="233" t="s">
        <v>298</v>
      </c>
      <c r="G266" s="41"/>
      <c r="H266" s="41"/>
      <c r="I266" s="234"/>
      <c r="J266" s="41"/>
      <c r="K266" s="41"/>
      <c r="L266" s="45"/>
      <c r="M266" s="235"/>
      <c r="N266" s="236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135</v>
      </c>
      <c r="AU266" s="18" t="s">
        <v>87</v>
      </c>
    </row>
    <row r="267" s="2" customFormat="1">
      <c r="A267" s="39"/>
      <c r="B267" s="40"/>
      <c r="C267" s="41"/>
      <c r="D267" s="237" t="s">
        <v>137</v>
      </c>
      <c r="E267" s="41"/>
      <c r="F267" s="238" t="s">
        <v>299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137</v>
      </c>
      <c r="AU267" s="18" t="s">
        <v>87</v>
      </c>
    </row>
    <row r="268" s="13" customFormat="1">
      <c r="A268" s="13"/>
      <c r="B268" s="239"/>
      <c r="C268" s="240"/>
      <c r="D268" s="232" t="s">
        <v>139</v>
      </c>
      <c r="E268" s="241" t="s">
        <v>1</v>
      </c>
      <c r="F268" s="242" t="s">
        <v>640</v>
      </c>
      <c r="G268" s="240"/>
      <c r="H268" s="243">
        <v>15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9" t="s">
        <v>139</v>
      </c>
      <c r="AU268" s="249" t="s">
        <v>87</v>
      </c>
      <c r="AV268" s="13" t="s">
        <v>87</v>
      </c>
      <c r="AW268" s="13" t="s">
        <v>34</v>
      </c>
      <c r="AX268" s="13" t="s">
        <v>85</v>
      </c>
      <c r="AY268" s="249" t="s">
        <v>126</v>
      </c>
    </row>
    <row r="269" s="2" customFormat="1" ht="16.5" customHeight="1">
      <c r="A269" s="39"/>
      <c r="B269" s="40"/>
      <c r="C269" s="219" t="s">
        <v>356</v>
      </c>
      <c r="D269" s="219" t="s">
        <v>128</v>
      </c>
      <c r="E269" s="220" t="s">
        <v>302</v>
      </c>
      <c r="F269" s="221" t="s">
        <v>303</v>
      </c>
      <c r="G269" s="222" t="s">
        <v>131</v>
      </c>
      <c r="H269" s="223">
        <v>46</v>
      </c>
      <c r="I269" s="224"/>
      <c r="J269" s="225">
        <f>ROUND(I269*H269,2)</f>
        <v>0</v>
      </c>
      <c r="K269" s="221" t="s">
        <v>132</v>
      </c>
      <c r="L269" s="45"/>
      <c r="M269" s="226" t="s">
        <v>1</v>
      </c>
      <c r="N269" s="227" t="s">
        <v>42</v>
      </c>
      <c r="O269" s="92"/>
      <c r="P269" s="228">
        <f>O269*H269</f>
        <v>0</v>
      </c>
      <c r="Q269" s="228">
        <v>0.090620000000000006</v>
      </c>
      <c r="R269" s="228">
        <f>Q269*H269</f>
        <v>4.16852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133</v>
      </c>
      <c r="AT269" s="230" t="s">
        <v>128</v>
      </c>
      <c r="AU269" s="230" t="s">
        <v>87</v>
      </c>
      <c r="AY269" s="18" t="s">
        <v>126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85</v>
      </c>
      <c r="BK269" s="231">
        <f>ROUND(I269*H269,2)</f>
        <v>0</v>
      </c>
      <c r="BL269" s="18" t="s">
        <v>133</v>
      </c>
      <c r="BM269" s="230" t="s">
        <v>641</v>
      </c>
    </row>
    <row r="270" s="2" customFormat="1">
      <c r="A270" s="39"/>
      <c r="B270" s="40"/>
      <c r="C270" s="41"/>
      <c r="D270" s="232" t="s">
        <v>135</v>
      </c>
      <c r="E270" s="41"/>
      <c r="F270" s="233" t="s">
        <v>305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135</v>
      </c>
      <c r="AU270" s="18" t="s">
        <v>87</v>
      </c>
    </row>
    <row r="271" s="2" customFormat="1">
      <c r="A271" s="39"/>
      <c r="B271" s="40"/>
      <c r="C271" s="41"/>
      <c r="D271" s="237" t="s">
        <v>137</v>
      </c>
      <c r="E271" s="41"/>
      <c r="F271" s="238" t="s">
        <v>306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137</v>
      </c>
      <c r="AU271" s="18" t="s">
        <v>87</v>
      </c>
    </row>
    <row r="272" s="13" customFormat="1">
      <c r="A272" s="13"/>
      <c r="B272" s="239"/>
      <c r="C272" s="240"/>
      <c r="D272" s="232" t="s">
        <v>139</v>
      </c>
      <c r="E272" s="241" t="s">
        <v>1</v>
      </c>
      <c r="F272" s="242" t="s">
        <v>642</v>
      </c>
      <c r="G272" s="240"/>
      <c r="H272" s="243">
        <v>46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9" t="s">
        <v>139</v>
      </c>
      <c r="AU272" s="249" t="s">
        <v>87</v>
      </c>
      <c r="AV272" s="13" t="s">
        <v>87</v>
      </c>
      <c r="AW272" s="13" t="s">
        <v>34</v>
      </c>
      <c r="AX272" s="13" t="s">
        <v>85</v>
      </c>
      <c r="AY272" s="249" t="s">
        <v>126</v>
      </c>
    </row>
    <row r="273" s="2" customFormat="1" ht="16.5" customHeight="1">
      <c r="A273" s="39"/>
      <c r="B273" s="40"/>
      <c r="C273" s="261" t="s">
        <v>360</v>
      </c>
      <c r="D273" s="261" t="s">
        <v>223</v>
      </c>
      <c r="E273" s="262" t="s">
        <v>643</v>
      </c>
      <c r="F273" s="263" t="s">
        <v>644</v>
      </c>
      <c r="G273" s="264" t="s">
        <v>131</v>
      </c>
      <c r="H273" s="265">
        <v>39.270000000000003</v>
      </c>
      <c r="I273" s="266"/>
      <c r="J273" s="267">
        <f>ROUND(I273*H273,2)</f>
        <v>0</v>
      </c>
      <c r="K273" s="263" t="s">
        <v>132</v>
      </c>
      <c r="L273" s="268"/>
      <c r="M273" s="269" t="s">
        <v>1</v>
      </c>
      <c r="N273" s="270" t="s">
        <v>42</v>
      </c>
      <c r="O273" s="92"/>
      <c r="P273" s="228">
        <f>O273*H273</f>
        <v>0</v>
      </c>
      <c r="Q273" s="228">
        <v>0.17599999999999999</v>
      </c>
      <c r="R273" s="228">
        <f>Q273*H273</f>
        <v>6.9115200000000003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183</v>
      </c>
      <c r="AT273" s="230" t="s">
        <v>223</v>
      </c>
      <c r="AU273" s="230" t="s">
        <v>87</v>
      </c>
      <c r="AY273" s="18" t="s">
        <v>126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85</v>
      </c>
      <c r="BK273" s="231">
        <f>ROUND(I273*H273,2)</f>
        <v>0</v>
      </c>
      <c r="BL273" s="18" t="s">
        <v>133</v>
      </c>
      <c r="BM273" s="230" t="s">
        <v>645</v>
      </c>
    </row>
    <row r="274" s="2" customFormat="1">
      <c r="A274" s="39"/>
      <c r="B274" s="40"/>
      <c r="C274" s="41"/>
      <c r="D274" s="232" t="s">
        <v>135</v>
      </c>
      <c r="E274" s="41"/>
      <c r="F274" s="233" t="s">
        <v>644</v>
      </c>
      <c r="G274" s="41"/>
      <c r="H274" s="41"/>
      <c r="I274" s="234"/>
      <c r="J274" s="41"/>
      <c r="K274" s="41"/>
      <c r="L274" s="45"/>
      <c r="M274" s="235"/>
      <c r="N274" s="23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135</v>
      </c>
      <c r="AU274" s="18" t="s">
        <v>87</v>
      </c>
    </row>
    <row r="275" s="13" customFormat="1">
      <c r="A275" s="13"/>
      <c r="B275" s="239"/>
      <c r="C275" s="240"/>
      <c r="D275" s="232" t="s">
        <v>139</v>
      </c>
      <c r="E275" s="241" t="s">
        <v>1</v>
      </c>
      <c r="F275" s="242" t="s">
        <v>646</v>
      </c>
      <c r="G275" s="240"/>
      <c r="H275" s="243">
        <v>39.270000000000003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139</v>
      </c>
      <c r="AU275" s="249" t="s">
        <v>87</v>
      </c>
      <c r="AV275" s="13" t="s">
        <v>87</v>
      </c>
      <c r="AW275" s="13" t="s">
        <v>34</v>
      </c>
      <c r="AX275" s="13" t="s">
        <v>85</v>
      </c>
      <c r="AY275" s="249" t="s">
        <v>126</v>
      </c>
    </row>
    <row r="276" s="2" customFormat="1" ht="16.5" customHeight="1">
      <c r="A276" s="39"/>
      <c r="B276" s="40"/>
      <c r="C276" s="261" t="s">
        <v>366</v>
      </c>
      <c r="D276" s="261" t="s">
        <v>223</v>
      </c>
      <c r="E276" s="262" t="s">
        <v>647</v>
      </c>
      <c r="F276" s="263" t="s">
        <v>648</v>
      </c>
      <c r="G276" s="264" t="s">
        <v>131</v>
      </c>
      <c r="H276" s="265">
        <v>7.6500000000000004</v>
      </c>
      <c r="I276" s="266"/>
      <c r="J276" s="267">
        <f>ROUND(I276*H276,2)</f>
        <v>0</v>
      </c>
      <c r="K276" s="263" t="s">
        <v>132</v>
      </c>
      <c r="L276" s="268"/>
      <c r="M276" s="269" t="s">
        <v>1</v>
      </c>
      <c r="N276" s="270" t="s">
        <v>42</v>
      </c>
      <c r="O276" s="92"/>
      <c r="P276" s="228">
        <f>O276*H276</f>
        <v>0</v>
      </c>
      <c r="Q276" s="228">
        <v>0.17499999999999999</v>
      </c>
      <c r="R276" s="228">
        <f>Q276*H276</f>
        <v>1.3387499999999999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183</v>
      </c>
      <c r="AT276" s="230" t="s">
        <v>223</v>
      </c>
      <c r="AU276" s="230" t="s">
        <v>87</v>
      </c>
      <c r="AY276" s="18" t="s">
        <v>126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85</v>
      </c>
      <c r="BK276" s="231">
        <f>ROUND(I276*H276,2)</f>
        <v>0</v>
      </c>
      <c r="BL276" s="18" t="s">
        <v>133</v>
      </c>
      <c r="BM276" s="230" t="s">
        <v>649</v>
      </c>
    </row>
    <row r="277" s="2" customFormat="1">
      <c r="A277" s="39"/>
      <c r="B277" s="40"/>
      <c r="C277" s="41"/>
      <c r="D277" s="232" t="s">
        <v>135</v>
      </c>
      <c r="E277" s="41"/>
      <c r="F277" s="233" t="s">
        <v>648</v>
      </c>
      <c r="G277" s="41"/>
      <c r="H277" s="41"/>
      <c r="I277" s="234"/>
      <c r="J277" s="41"/>
      <c r="K277" s="41"/>
      <c r="L277" s="45"/>
      <c r="M277" s="235"/>
      <c r="N277" s="236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135</v>
      </c>
      <c r="AU277" s="18" t="s">
        <v>87</v>
      </c>
    </row>
    <row r="278" s="13" customFormat="1">
      <c r="A278" s="13"/>
      <c r="B278" s="239"/>
      <c r="C278" s="240"/>
      <c r="D278" s="232" t="s">
        <v>139</v>
      </c>
      <c r="E278" s="241" t="s">
        <v>1</v>
      </c>
      <c r="F278" s="242" t="s">
        <v>650</v>
      </c>
      <c r="G278" s="240"/>
      <c r="H278" s="243">
        <v>7.6500000000000004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139</v>
      </c>
      <c r="AU278" s="249" t="s">
        <v>87</v>
      </c>
      <c r="AV278" s="13" t="s">
        <v>87</v>
      </c>
      <c r="AW278" s="13" t="s">
        <v>34</v>
      </c>
      <c r="AX278" s="13" t="s">
        <v>85</v>
      </c>
      <c r="AY278" s="249" t="s">
        <v>126</v>
      </c>
    </row>
    <row r="279" s="2" customFormat="1" ht="21.75" customHeight="1">
      <c r="A279" s="39"/>
      <c r="B279" s="40"/>
      <c r="C279" s="219" t="s">
        <v>370</v>
      </c>
      <c r="D279" s="219" t="s">
        <v>128</v>
      </c>
      <c r="E279" s="220" t="s">
        <v>651</v>
      </c>
      <c r="F279" s="221" t="s">
        <v>652</v>
      </c>
      <c r="G279" s="222" t="s">
        <v>131</v>
      </c>
      <c r="H279" s="223">
        <v>212</v>
      </c>
      <c r="I279" s="224"/>
      <c r="J279" s="225">
        <f>ROUND(I279*H279,2)</f>
        <v>0</v>
      </c>
      <c r="K279" s="221" t="s">
        <v>132</v>
      </c>
      <c r="L279" s="45"/>
      <c r="M279" s="226" t="s">
        <v>1</v>
      </c>
      <c r="N279" s="227" t="s">
        <v>42</v>
      </c>
      <c r="O279" s="92"/>
      <c r="P279" s="228">
        <f>O279*H279</f>
        <v>0</v>
      </c>
      <c r="Q279" s="228">
        <v>0.11162</v>
      </c>
      <c r="R279" s="228">
        <f>Q279*H279</f>
        <v>23.663439999999998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133</v>
      </c>
      <c r="AT279" s="230" t="s">
        <v>128</v>
      </c>
      <c r="AU279" s="230" t="s">
        <v>87</v>
      </c>
      <c r="AY279" s="18" t="s">
        <v>126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85</v>
      </c>
      <c r="BK279" s="231">
        <f>ROUND(I279*H279,2)</f>
        <v>0</v>
      </c>
      <c r="BL279" s="18" t="s">
        <v>133</v>
      </c>
      <c r="BM279" s="230" t="s">
        <v>653</v>
      </c>
    </row>
    <row r="280" s="2" customFormat="1">
      <c r="A280" s="39"/>
      <c r="B280" s="40"/>
      <c r="C280" s="41"/>
      <c r="D280" s="232" t="s">
        <v>135</v>
      </c>
      <c r="E280" s="41"/>
      <c r="F280" s="233" t="s">
        <v>654</v>
      </c>
      <c r="G280" s="41"/>
      <c r="H280" s="41"/>
      <c r="I280" s="234"/>
      <c r="J280" s="41"/>
      <c r="K280" s="41"/>
      <c r="L280" s="45"/>
      <c r="M280" s="235"/>
      <c r="N280" s="236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135</v>
      </c>
      <c r="AU280" s="18" t="s">
        <v>87</v>
      </c>
    </row>
    <row r="281" s="2" customFormat="1">
      <c r="A281" s="39"/>
      <c r="B281" s="40"/>
      <c r="C281" s="41"/>
      <c r="D281" s="237" t="s">
        <v>137</v>
      </c>
      <c r="E281" s="41"/>
      <c r="F281" s="238" t="s">
        <v>655</v>
      </c>
      <c r="G281" s="41"/>
      <c r="H281" s="41"/>
      <c r="I281" s="234"/>
      <c r="J281" s="41"/>
      <c r="K281" s="41"/>
      <c r="L281" s="45"/>
      <c r="M281" s="235"/>
      <c r="N281" s="236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137</v>
      </c>
      <c r="AU281" s="18" t="s">
        <v>87</v>
      </c>
    </row>
    <row r="282" s="13" customFormat="1">
      <c r="A282" s="13"/>
      <c r="B282" s="239"/>
      <c r="C282" s="240"/>
      <c r="D282" s="232" t="s">
        <v>139</v>
      </c>
      <c r="E282" s="241" t="s">
        <v>1</v>
      </c>
      <c r="F282" s="242" t="s">
        <v>656</v>
      </c>
      <c r="G282" s="240"/>
      <c r="H282" s="243">
        <v>212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139</v>
      </c>
      <c r="AU282" s="249" t="s">
        <v>87</v>
      </c>
      <c r="AV282" s="13" t="s">
        <v>87</v>
      </c>
      <c r="AW282" s="13" t="s">
        <v>34</v>
      </c>
      <c r="AX282" s="13" t="s">
        <v>85</v>
      </c>
      <c r="AY282" s="249" t="s">
        <v>126</v>
      </c>
    </row>
    <row r="283" s="2" customFormat="1" ht="16.5" customHeight="1">
      <c r="A283" s="39"/>
      <c r="B283" s="40"/>
      <c r="C283" s="261" t="s">
        <v>376</v>
      </c>
      <c r="D283" s="261" t="s">
        <v>223</v>
      </c>
      <c r="E283" s="262" t="s">
        <v>657</v>
      </c>
      <c r="F283" s="263" t="s">
        <v>658</v>
      </c>
      <c r="G283" s="264" t="s">
        <v>131</v>
      </c>
      <c r="H283" s="265">
        <v>216.24000000000001</v>
      </c>
      <c r="I283" s="266"/>
      <c r="J283" s="267">
        <f>ROUND(I283*H283,2)</f>
        <v>0</v>
      </c>
      <c r="K283" s="263" t="s">
        <v>132</v>
      </c>
      <c r="L283" s="268"/>
      <c r="M283" s="269" t="s">
        <v>1</v>
      </c>
      <c r="N283" s="270" t="s">
        <v>42</v>
      </c>
      <c r="O283" s="92"/>
      <c r="P283" s="228">
        <f>O283*H283</f>
        <v>0</v>
      </c>
      <c r="Q283" s="228">
        <v>0.17599999999999999</v>
      </c>
      <c r="R283" s="228">
        <f>Q283*H283</f>
        <v>38.058239999999998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183</v>
      </c>
      <c r="AT283" s="230" t="s">
        <v>223</v>
      </c>
      <c r="AU283" s="230" t="s">
        <v>87</v>
      </c>
      <c r="AY283" s="18" t="s">
        <v>126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85</v>
      </c>
      <c r="BK283" s="231">
        <f>ROUND(I283*H283,2)</f>
        <v>0</v>
      </c>
      <c r="BL283" s="18" t="s">
        <v>133</v>
      </c>
      <c r="BM283" s="230" t="s">
        <v>659</v>
      </c>
    </row>
    <row r="284" s="2" customFormat="1">
      <c r="A284" s="39"/>
      <c r="B284" s="40"/>
      <c r="C284" s="41"/>
      <c r="D284" s="232" t="s">
        <v>135</v>
      </c>
      <c r="E284" s="41"/>
      <c r="F284" s="233" t="s">
        <v>658</v>
      </c>
      <c r="G284" s="41"/>
      <c r="H284" s="41"/>
      <c r="I284" s="234"/>
      <c r="J284" s="41"/>
      <c r="K284" s="41"/>
      <c r="L284" s="45"/>
      <c r="M284" s="235"/>
      <c r="N284" s="236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135</v>
      </c>
      <c r="AU284" s="18" t="s">
        <v>87</v>
      </c>
    </row>
    <row r="285" s="13" customFormat="1">
      <c r="A285" s="13"/>
      <c r="B285" s="239"/>
      <c r="C285" s="240"/>
      <c r="D285" s="232" t="s">
        <v>139</v>
      </c>
      <c r="E285" s="241" t="s">
        <v>1</v>
      </c>
      <c r="F285" s="242" t="s">
        <v>660</v>
      </c>
      <c r="G285" s="240"/>
      <c r="H285" s="243">
        <v>216.24000000000001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9" t="s">
        <v>139</v>
      </c>
      <c r="AU285" s="249" t="s">
        <v>87</v>
      </c>
      <c r="AV285" s="13" t="s">
        <v>87</v>
      </c>
      <c r="AW285" s="13" t="s">
        <v>34</v>
      </c>
      <c r="AX285" s="13" t="s">
        <v>85</v>
      </c>
      <c r="AY285" s="249" t="s">
        <v>126</v>
      </c>
    </row>
    <row r="286" s="2" customFormat="1" ht="24.15" customHeight="1">
      <c r="A286" s="39"/>
      <c r="B286" s="40"/>
      <c r="C286" s="219" t="s">
        <v>380</v>
      </c>
      <c r="D286" s="219" t="s">
        <v>128</v>
      </c>
      <c r="E286" s="220" t="s">
        <v>661</v>
      </c>
      <c r="F286" s="221" t="s">
        <v>662</v>
      </c>
      <c r="G286" s="222" t="s">
        <v>131</v>
      </c>
      <c r="H286" s="223">
        <v>7</v>
      </c>
      <c r="I286" s="224"/>
      <c r="J286" s="225">
        <f>ROUND(I286*H286,2)</f>
        <v>0</v>
      </c>
      <c r="K286" s="221" t="s">
        <v>132</v>
      </c>
      <c r="L286" s="45"/>
      <c r="M286" s="226" t="s">
        <v>1</v>
      </c>
      <c r="N286" s="227" t="s">
        <v>42</v>
      </c>
      <c r="O286" s="92"/>
      <c r="P286" s="228">
        <f>O286*H286</f>
        <v>0</v>
      </c>
      <c r="Q286" s="228">
        <v>0.098000000000000004</v>
      </c>
      <c r="R286" s="228">
        <f>Q286*H286</f>
        <v>0.68600000000000005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133</v>
      </c>
      <c r="AT286" s="230" t="s">
        <v>128</v>
      </c>
      <c r="AU286" s="230" t="s">
        <v>87</v>
      </c>
      <c r="AY286" s="18" t="s">
        <v>126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85</v>
      </c>
      <c r="BK286" s="231">
        <f>ROUND(I286*H286,2)</f>
        <v>0</v>
      </c>
      <c r="BL286" s="18" t="s">
        <v>133</v>
      </c>
      <c r="BM286" s="230" t="s">
        <v>663</v>
      </c>
    </row>
    <row r="287" s="2" customFormat="1">
      <c r="A287" s="39"/>
      <c r="B287" s="40"/>
      <c r="C287" s="41"/>
      <c r="D287" s="232" t="s">
        <v>135</v>
      </c>
      <c r="E287" s="41"/>
      <c r="F287" s="233" t="s">
        <v>664</v>
      </c>
      <c r="G287" s="41"/>
      <c r="H287" s="41"/>
      <c r="I287" s="234"/>
      <c r="J287" s="41"/>
      <c r="K287" s="41"/>
      <c r="L287" s="45"/>
      <c r="M287" s="235"/>
      <c r="N287" s="236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135</v>
      </c>
      <c r="AU287" s="18" t="s">
        <v>87</v>
      </c>
    </row>
    <row r="288" s="2" customFormat="1">
      <c r="A288" s="39"/>
      <c r="B288" s="40"/>
      <c r="C288" s="41"/>
      <c r="D288" s="237" t="s">
        <v>137</v>
      </c>
      <c r="E288" s="41"/>
      <c r="F288" s="238" t="s">
        <v>665</v>
      </c>
      <c r="G288" s="41"/>
      <c r="H288" s="41"/>
      <c r="I288" s="234"/>
      <c r="J288" s="41"/>
      <c r="K288" s="41"/>
      <c r="L288" s="45"/>
      <c r="M288" s="235"/>
      <c r="N288" s="236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137</v>
      </c>
      <c r="AU288" s="18" t="s">
        <v>87</v>
      </c>
    </row>
    <row r="289" s="13" customFormat="1">
      <c r="A289" s="13"/>
      <c r="B289" s="239"/>
      <c r="C289" s="240"/>
      <c r="D289" s="232" t="s">
        <v>139</v>
      </c>
      <c r="E289" s="241" t="s">
        <v>1</v>
      </c>
      <c r="F289" s="242" t="s">
        <v>666</v>
      </c>
      <c r="G289" s="240"/>
      <c r="H289" s="243">
        <v>7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139</v>
      </c>
      <c r="AU289" s="249" t="s">
        <v>87</v>
      </c>
      <c r="AV289" s="13" t="s">
        <v>87</v>
      </c>
      <c r="AW289" s="13" t="s">
        <v>34</v>
      </c>
      <c r="AX289" s="13" t="s">
        <v>85</v>
      </c>
      <c r="AY289" s="249" t="s">
        <v>126</v>
      </c>
    </row>
    <row r="290" s="2" customFormat="1" ht="16.5" customHeight="1">
      <c r="A290" s="39"/>
      <c r="B290" s="40"/>
      <c r="C290" s="261" t="s">
        <v>387</v>
      </c>
      <c r="D290" s="261" t="s">
        <v>223</v>
      </c>
      <c r="E290" s="262" t="s">
        <v>667</v>
      </c>
      <c r="F290" s="263" t="s">
        <v>668</v>
      </c>
      <c r="G290" s="264" t="s">
        <v>131</v>
      </c>
      <c r="H290" s="265">
        <v>7.1399999999999997</v>
      </c>
      <c r="I290" s="266"/>
      <c r="J290" s="267">
        <f>ROUND(I290*H290,2)</f>
        <v>0</v>
      </c>
      <c r="K290" s="263" t="s">
        <v>132</v>
      </c>
      <c r="L290" s="268"/>
      <c r="M290" s="269" t="s">
        <v>1</v>
      </c>
      <c r="N290" s="270" t="s">
        <v>42</v>
      </c>
      <c r="O290" s="92"/>
      <c r="P290" s="228">
        <f>O290*H290</f>
        <v>0</v>
      </c>
      <c r="Q290" s="228">
        <v>0.17000000000000001</v>
      </c>
      <c r="R290" s="228">
        <f>Q290*H290</f>
        <v>1.2138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183</v>
      </c>
      <c r="AT290" s="230" t="s">
        <v>223</v>
      </c>
      <c r="AU290" s="230" t="s">
        <v>87</v>
      </c>
      <c r="AY290" s="18" t="s">
        <v>126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85</v>
      </c>
      <c r="BK290" s="231">
        <f>ROUND(I290*H290,2)</f>
        <v>0</v>
      </c>
      <c r="BL290" s="18" t="s">
        <v>133</v>
      </c>
      <c r="BM290" s="230" t="s">
        <v>669</v>
      </c>
    </row>
    <row r="291" s="2" customFormat="1">
      <c r="A291" s="39"/>
      <c r="B291" s="40"/>
      <c r="C291" s="41"/>
      <c r="D291" s="232" t="s">
        <v>135</v>
      </c>
      <c r="E291" s="41"/>
      <c r="F291" s="233" t="s">
        <v>668</v>
      </c>
      <c r="G291" s="41"/>
      <c r="H291" s="41"/>
      <c r="I291" s="234"/>
      <c r="J291" s="41"/>
      <c r="K291" s="41"/>
      <c r="L291" s="45"/>
      <c r="M291" s="235"/>
      <c r="N291" s="236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135</v>
      </c>
      <c r="AU291" s="18" t="s">
        <v>87</v>
      </c>
    </row>
    <row r="292" s="13" customFormat="1">
      <c r="A292" s="13"/>
      <c r="B292" s="239"/>
      <c r="C292" s="240"/>
      <c r="D292" s="232" t="s">
        <v>139</v>
      </c>
      <c r="E292" s="241" t="s">
        <v>1</v>
      </c>
      <c r="F292" s="242" t="s">
        <v>670</v>
      </c>
      <c r="G292" s="240"/>
      <c r="H292" s="243">
        <v>7.1399999999999997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139</v>
      </c>
      <c r="AU292" s="249" t="s">
        <v>87</v>
      </c>
      <c r="AV292" s="13" t="s">
        <v>87</v>
      </c>
      <c r="AW292" s="13" t="s">
        <v>34</v>
      </c>
      <c r="AX292" s="13" t="s">
        <v>85</v>
      </c>
      <c r="AY292" s="249" t="s">
        <v>126</v>
      </c>
    </row>
    <row r="293" s="2" customFormat="1" ht="21.75" customHeight="1">
      <c r="A293" s="39"/>
      <c r="B293" s="40"/>
      <c r="C293" s="219" t="s">
        <v>394</v>
      </c>
      <c r="D293" s="219" t="s">
        <v>128</v>
      </c>
      <c r="E293" s="220" t="s">
        <v>671</v>
      </c>
      <c r="F293" s="221" t="s">
        <v>672</v>
      </c>
      <c r="G293" s="222" t="s">
        <v>131</v>
      </c>
      <c r="H293" s="223">
        <v>2</v>
      </c>
      <c r="I293" s="224"/>
      <c r="J293" s="225">
        <f>ROUND(I293*H293,2)</f>
        <v>0</v>
      </c>
      <c r="K293" s="221" t="s">
        <v>132</v>
      </c>
      <c r="L293" s="45"/>
      <c r="M293" s="226" t="s">
        <v>1</v>
      </c>
      <c r="N293" s="227" t="s">
        <v>42</v>
      </c>
      <c r="O293" s="92"/>
      <c r="P293" s="228">
        <f>O293*H293</f>
        <v>0</v>
      </c>
      <c r="Q293" s="228">
        <v>0.10100000000000001</v>
      </c>
      <c r="R293" s="228">
        <f>Q293*H293</f>
        <v>0.20200000000000001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133</v>
      </c>
      <c r="AT293" s="230" t="s">
        <v>128</v>
      </c>
      <c r="AU293" s="230" t="s">
        <v>87</v>
      </c>
      <c r="AY293" s="18" t="s">
        <v>126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85</v>
      </c>
      <c r="BK293" s="231">
        <f>ROUND(I293*H293,2)</f>
        <v>0</v>
      </c>
      <c r="BL293" s="18" t="s">
        <v>133</v>
      </c>
      <c r="BM293" s="230" t="s">
        <v>673</v>
      </c>
    </row>
    <row r="294" s="2" customFormat="1">
      <c r="A294" s="39"/>
      <c r="B294" s="40"/>
      <c r="C294" s="41"/>
      <c r="D294" s="232" t="s">
        <v>135</v>
      </c>
      <c r="E294" s="41"/>
      <c r="F294" s="233" t="s">
        <v>674</v>
      </c>
      <c r="G294" s="41"/>
      <c r="H294" s="41"/>
      <c r="I294" s="234"/>
      <c r="J294" s="41"/>
      <c r="K294" s="41"/>
      <c r="L294" s="45"/>
      <c r="M294" s="235"/>
      <c r="N294" s="236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135</v>
      </c>
      <c r="AU294" s="18" t="s">
        <v>87</v>
      </c>
    </row>
    <row r="295" s="2" customFormat="1">
      <c r="A295" s="39"/>
      <c r="B295" s="40"/>
      <c r="C295" s="41"/>
      <c r="D295" s="237" t="s">
        <v>137</v>
      </c>
      <c r="E295" s="41"/>
      <c r="F295" s="238" t="s">
        <v>675</v>
      </c>
      <c r="G295" s="41"/>
      <c r="H295" s="41"/>
      <c r="I295" s="234"/>
      <c r="J295" s="41"/>
      <c r="K295" s="41"/>
      <c r="L295" s="45"/>
      <c r="M295" s="235"/>
      <c r="N295" s="23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137</v>
      </c>
      <c r="AU295" s="18" t="s">
        <v>87</v>
      </c>
    </row>
    <row r="296" s="13" customFormat="1">
      <c r="A296" s="13"/>
      <c r="B296" s="239"/>
      <c r="C296" s="240"/>
      <c r="D296" s="232" t="s">
        <v>139</v>
      </c>
      <c r="E296" s="241" t="s">
        <v>1</v>
      </c>
      <c r="F296" s="242" t="s">
        <v>676</v>
      </c>
      <c r="G296" s="240"/>
      <c r="H296" s="243">
        <v>2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139</v>
      </c>
      <c r="AU296" s="249" t="s">
        <v>87</v>
      </c>
      <c r="AV296" s="13" t="s">
        <v>87</v>
      </c>
      <c r="AW296" s="13" t="s">
        <v>34</v>
      </c>
      <c r="AX296" s="13" t="s">
        <v>85</v>
      </c>
      <c r="AY296" s="249" t="s">
        <v>126</v>
      </c>
    </row>
    <row r="297" s="12" customFormat="1" ht="22.8" customHeight="1">
      <c r="A297" s="12"/>
      <c r="B297" s="203"/>
      <c r="C297" s="204"/>
      <c r="D297" s="205" t="s">
        <v>76</v>
      </c>
      <c r="E297" s="217" t="s">
        <v>183</v>
      </c>
      <c r="F297" s="217" t="s">
        <v>308</v>
      </c>
      <c r="G297" s="204"/>
      <c r="H297" s="204"/>
      <c r="I297" s="207"/>
      <c r="J297" s="218">
        <f>BK297</f>
        <v>0</v>
      </c>
      <c r="K297" s="204"/>
      <c r="L297" s="209"/>
      <c r="M297" s="210"/>
      <c r="N297" s="211"/>
      <c r="O297" s="211"/>
      <c r="P297" s="212">
        <f>SUM(P298:P365)</f>
        <v>0</v>
      </c>
      <c r="Q297" s="211"/>
      <c r="R297" s="212">
        <f>SUM(R298:R365)</f>
        <v>5.1188040000000008</v>
      </c>
      <c r="S297" s="211"/>
      <c r="T297" s="213">
        <f>SUM(T298:T365)</f>
        <v>3.1400000000000006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4" t="s">
        <v>85</v>
      </c>
      <c r="AT297" s="215" t="s">
        <v>76</v>
      </c>
      <c r="AU297" s="215" t="s">
        <v>85</v>
      </c>
      <c r="AY297" s="214" t="s">
        <v>126</v>
      </c>
      <c r="BK297" s="216">
        <f>SUM(BK298:BK365)</f>
        <v>0</v>
      </c>
    </row>
    <row r="298" s="2" customFormat="1" ht="16.5" customHeight="1">
      <c r="A298" s="39"/>
      <c r="B298" s="40"/>
      <c r="C298" s="219" t="s">
        <v>401</v>
      </c>
      <c r="D298" s="219" t="s">
        <v>128</v>
      </c>
      <c r="E298" s="220" t="s">
        <v>310</v>
      </c>
      <c r="F298" s="221" t="s">
        <v>311</v>
      </c>
      <c r="G298" s="222" t="s">
        <v>163</v>
      </c>
      <c r="H298" s="223">
        <v>12</v>
      </c>
      <c r="I298" s="224"/>
      <c r="J298" s="225">
        <f>ROUND(I298*H298,2)</f>
        <v>0</v>
      </c>
      <c r="K298" s="221" t="s">
        <v>132</v>
      </c>
      <c r="L298" s="45"/>
      <c r="M298" s="226" t="s">
        <v>1</v>
      </c>
      <c r="N298" s="227" t="s">
        <v>42</v>
      </c>
      <c r="O298" s="92"/>
      <c r="P298" s="228">
        <f>O298*H298</f>
        <v>0</v>
      </c>
      <c r="Q298" s="228">
        <v>1.0000000000000001E-05</v>
      </c>
      <c r="R298" s="228">
        <f>Q298*H298</f>
        <v>0.00012000000000000002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133</v>
      </c>
      <c r="AT298" s="230" t="s">
        <v>128</v>
      </c>
      <c r="AU298" s="230" t="s">
        <v>87</v>
      </c>
      <c r="AY298" s="18" t="s">
        <v>126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85</v>
      </c>
      <c r="BK298" s="231">
        <f>ROUND(I298*H298,2)</f>
        <v>0</v>
      </c>
      <c r="BL298" s="18" t="s">
        <v>133</v>
      </c>
      <c r="BM298" s="230" t="s">
        <v>677</v>
      </c>
    </row>
    <row r="299" s="2" customFormat="1">
      <c r="A299" s="39"/>
      <c r="B299" s="40"/>
      <c r="C299" s="41"/>
      <c r="D299" s="232" t="s">
        <v>135</v>
      </c>
      <c r="E299" s="41"/>
      <c r="F299" s="233" t="s">
        <v>313</v>
      </c>
      <c r="G299" s="41"/>
      <c r="H299" s="41"/>
      <c r="I299" s="234"/>
      <c r="J299" s="41"/>
      <c r="K299" s="41"/>
      <c r="L299" s="45"/>
      <c r="M299" s="235"/>
      <c r="N299" s="236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135</v>
      </c>
      <c r="AU299" s="18" t="s">
        <v>87</v>
      </c>
    </row>
    <row r="300" s="2" customFormat="1">
      <c r="A300" s="39"/>
      <c r="B300" s="40"/>
      <c r="C300" s="41"/>
      <c r="D300" s="237" t="s">
        <v>137</v>
      </c>
      <c r="E300" s="41"/>
      <c r="F300" s="238" t="s">
        <v>314</v>
      </c>
      <c r="G300" s="41"/>
      <c r="H300" s="41"/>
      <c r="I300" s="234"/>
      <c r="J300" s="41"/>
      <c r="K300" s="41"/>
      <c r="L300" s="45"/>
      <c r="M300" s="235"/>
      <c r="N300" s="236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137</v>
      </c>
      <c r="AU300" s="18" t="s">
        <v>87</v>
      </c>
    </row>
    <row r="301" s="13" customFormat="1">
      <c r="A301" s="13"/>
      <c r="B301" s="239"/>
      <c r="C301" s="240"/>
      <c r="D301" s="232" t="s">
        <v>139</v>
      </c>
      <c r="E301" s="241" t="s">
        <v>1</v>
      </c>
      <c r="F301" s="242" t="s">
        <v>678</v>
      </c>
      <c r="G301" s="240"/>
      <c r="H301" s="243">
        <v>12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9" t="s">
        <v>139</v>
      </c>
      <c r="AU301" s="249" t="s">
        <v>87</v>
      </c>
      <c r="AV301" s="13" t="s">
        <v>87</v>
      </c>
      <c r="AW301" s="13" t="s">
        <v>34</v>
      </c>
      <c r="AX301" s="13" t="s">
        <v>85</v>
      </c>
      <c r="AY301" s="249" t="s">
        <v>126</v>
      </c>
    </row>
    <row r="302" s="2" customFormat="1" ht="16.5" customHeight="1">
      <c r="A302" s="39"/>
      <c r="B302" s="40"/>
      <c r="C302" s="261" t="s">
        <v>407</v>
      </c>
      <c r="D302" s="261" t="s">
        <v>223</v>
      </c>
      <c r="E302" s="262" t="s">
        <v>317</v>
      </c>
      <c r="F302" s="263" t="s">
        <v>318</v>
      </c>
      <c r="G302" s="264" t="s">
        <v>163</v>
      </c>
      <c r="H302" s="265">
        <v>14.4</v>
      </c>
      <c r="I302" s="266"/>
      <c r="J302" s="267">
        <f>ROUND(I302*H302,2)</f>
        <v>0</v>
      </c>
      <c r="K302" s="263" t="s">
        <v>132</v>
      </c>
      <c r="L302" s="268"/>
      <c r="M302" s="269" t="s">
        <v>1</v>
      </c>
      <c r="N302" s="270" t="s">
        <v>42</v>
      </c>
      <c r="O302" s="92"/>
      <c r="P302" s="228">
        <f>O302*H302</f>
        <v>0</v>
      </c>
      <c r="Q302" s="228">
        <v>0.0043099999999999996</v>
      </c>
      <c r="R302" s="228">
        <f>Q302*H302</f>
        <v>0.062063999999999994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183</v>
      </c>
      <c r="AT302" s="230" t="s">
        <v>223</v>
      </c>
      <c r="AU302" s="230" t="s">
        <v>87</v>
      </c>
      <c r="AY302" s="18" t="s">
        <v>126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85</v>
      </c>
      <c r="BK302" s="231">
        <f>ROUND(I302*H302,2)</f>
        <v>0</v>
      </c>
      <c r="BL302" s="18" t="s">
        <v>133</v>
      </c>
      <c r="BM302" s="230" t="s">
        <v>679</v>
      </c>
    </row>
    <row r="303" s="2" customFormat="1">
      <c r="A303" s="39"/>
      <c r="B303" s="40"/>
      <c r="C303" s="41"/>
      <c r="D303" s="232" t="s">
        <v>135</v>
      </c>
      <c r="E303" s="41"/>
      <c r="F303" s="233" t="s">
        <v>318</v>
      </c>
      <c r="G303" s="41"/>
      <c r="H303" s="41"/>
      <c r="I303" s="234"/>
      <c r="J303" s="41"/>
      <c r="K303" s="41"/>
      <c r="L303" s="45"/>
      <c r="M303" s="235"/>
      <c r="N303" s="236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135</v>
      </c>
      <c r="AU303" s="18" t="s">
        <v>87</v>
      </c>
    </row>
    <row r="304" s="13" customFormat="1">
      <c r="A304" s="13"/>
      <c r="B304" s="239"/>
      <c r="C304" s="240"/>
      <c r="D304" s="232" t="s">
        <v>139</v>
      </c>
      <c r="E304" s="241" t="s">
        <v>1</v>
      </c>
      <c r="F304" s="242" t="s">
        <v>680</v>
      </c>
      <c r="G304" s="240"/>
      <c r="H304" s="243">
        <v>14.4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139</v>
      </c>
      <c r="AU304" s="249" t="s">
        <v>87</v>
      </c>
      <c r="AV304" s="13" t="s">
        <v>87</v>
      </c>
      <c r="AW304" s="13" t="s">
        <v>34</v>
      </c>
      <c r="AX304" s="13" t="s">
        <v>85</v>
      </c>
      <c r="AY304" s="249" t="s">
        <v>126</v>
      </c>
    </row>
    <row r="305" s="2" customFormat="1" ht="21.75" customHeight="1">
      <c r="A305" s="39"/>
      <c r="B305" s="40"/>
      <c r="C305" s="219" t="s">
        <v>412</v>
      </c>
      <c r="D305" s="219" t="s">
        <v>128</v>
      </c>
      <c r="E305" s="220" t="s">
        <v>322</v>
      </c>
      <c r="F305" s="221" t="s">
        <v>323</v>
      </c>
      <c r="G305" s="222" t="s">
        <v>324</v>
      </c>
      <c r="H305" s="223">
        <v>4</v>
      </c>
      <c r="I305" s="224"/>
      <c r="J305" s="225">
        <f>ROUND(I305*H305,2)</f>
        <v>0</v>
      </c>
      <c r="K305" s="221" t="s">
        <v>132</v>
      </c>
      <c r="L305" s="45"/>
      <c r="M305" s="226" t="s">
        <v>1</v>
      </c>
      <c r="N305" s="227" t="s">
        <v>42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133</v>
      </c>
      <c r="AT305" s="230" t="s">
        <v>128</v>
      </c>
      <c r="AU305" s="230" t="s">
        <v>87</v>
      </c>
      <c r="AY305" s="18" t="s">
        <v>126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85</v>
      </c>
      <c r="BK305" s="231">
        <f>ROUND(I305*H305,2)</f>
        <v>0</v>
      </c>
      <c r="BL305" s="18" t="s">
        <v>133</v>
      </c>
      <c r="BM305" s="230" t="s">
        <v>681</v>
      </c>
    </row>
    <row r="306" s="2" customFormat="1">
      <c r="A306" s="39"/>
      <c r="B306" s="40"/>
      <c r="C306" s="41"/>
      <c r="D306" s="232" t="s">
        <v>135</v>
      </c>
      <c r="E306" s="41"/>
      <c r="F306" s="233" t="s">
        <v>326</v>
      </c>
      <c r="G306" s="41"/>
      <c r="H306" s="41"/>
      <c r="I306" s="234"/>
      <c r="J306" s="41"/>
      <c r="K306" s="41"/>
      <c r="L306" s="45"/>
      <c r="M306" s="235"/>
      <c r="N306" s="236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135</v>
      </c>
      <c r="AU306" s="18" t="s">
        <v>87</v>
      </c>
    </row>
    <row r="307" s="2" customFormat="1">
      <c r="A307" s="39"/>
      <c r="B307" s="40"/>
      <c r="C307" s="41"/>
      <c r="D307" s="237" t="s">
        <v>137</v>
      </c>
      <c r="E307" s="41"/>
      <c r="F307" s="238" t="s">
        <v>327</v>
      </c>
      <c r="G307" s="41"/>
      <c r="H307" s="41"/>
      <c r="I307" s="234"/>
      <c r="J307" s="41"/>
      <c r="K307" s="41"/>
      <c r="L307" s="45"/>
      <c r="M307" s="235"/>
      <c r="N307" s="236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137</v>
      </c>
      <c r="AU307" s="18" t="s">
        <v>87</v>
      </c>
    </row>
    <row r="308" s="13" customFormat="1">
      <c r="A308" s="13"/>
      <c r="B308" s="239"/>
      <c r="C308" s="240"/>
      <c r="D308" s="232" t="s">
        <v>139</v>
      </c>
      <c r="E308" s="241" t="s">
        <v>1</v>
      </c>
      <c r="F308" s="242" t="s">
        <v>682</v>
      </c>
      <c r="G308" s="240"/>
      <c r="H308" s="243">
        <v>4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9" t="s">
        <v>139</v>
      </c>
      <c r="AU308" s="249" t="s">
        <v>87</v>
      </c>
      <c r="AV308" s="13" t="s">
        <v>87</v>
      </c>
      <c r="AW308" s="13" t="s">
        <v>34</v>
      </c>
      <c r="AX308" s="13" t="s">
        <v>85</v>
      </c>
      <c r="AY308" s="249" t="s">
        <v>126</v>
      </c>
    </row>
    <row r="309" s="2" customFormat="1" ht="16.5" customHeight="1">
      <c r="A309" s="39"/>
      <c r="B309" s="40"/>
      <c r="C309" s="261" t="s">
        <v>419</v>
      </c>
      <c r="D309" s="261" t="s">
        <v>223</v>
      </c>
      <c r="E309" s="262" t="s">
        <v>330</v>
      </c>
      <c r="F309" s="263" t="s">
        <v>331</v>
      </c>
      <c r="G309" s="264" t="s">
        <v>324</v>
      </c>
      <c r="H309" s="265">
        <v>4</v>
      </c>
      <c r="I309" s="266"/>
      <c r="J309" s="267">
        <f>ROUND(I309*H309,2)</f>
        <v>0</v>
      </c>
      <c r="K309" s="263" t="s">
        <v>132</v>
      </c>
      <c r="L309" s="268"/>
      <c r="M309" s="269" t="s">
        <v>1</v>
      </c>
      <c r="N309" s="270" t="s">
        <v>42</v>
      </c>
      <c r="O309" s="92"/>
      <c r="P309" s="228">
        <f>O309*H309</f>
        <v>0</v>
      </c>
      <c r="Q309" s="228">
        <v>0.00054000000000000001</v>
      </c>
      <c r="R309" s="228">
        <f>Q309*H309</f>
        <v>0.00216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183</v>
      </c>
      <c r="AT309" s="230" t="s">
        <v>223</v>
      </c>
      <c r="AU309" s="230" t="s">
        <v>87</v>
      </c>
      <c r="AY309" s="18" t="s">
        <v>126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85</v>
      </c>
      <c r="BK309" s="231">
        <f>ROUND(I309*H309,2)</f>
        <v>0</v>
      </c>
      <c r="BL309" s="18" t="s">
        <v>133</v>
      </c>
      <c r="BM309" s="230" t="s">
        <v>683</v>
      </c>
    </row>
    <row r="310" s="2" customFormat="1">
      <c r="A310" s="39"/>
      <c r="B310" s="40"/>
      <c r="C310" s="41"/>
      <c r="D310" s="232" t="s">
        <v>135</v>
      </c>
      <c r="E310" s="41"/>
      <c r="F310" s="233" t="s">
        <v>331</v>
      </c>
      <c r="G310" s="41"/>
      <c r="H310" s="41"/>
      <c r="I310" s="234"/>
      <c r="J310" s="41"/>
      <c r="K310" s="41"/>
      <c r="L310" s="45"/>
      <c r="M310" s="235"/>
      <c r="N310" s="236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135</v>
      </c>
      <c r="AU310" s="18" t="s">
        <v>87</v>
      </c>
    </row>
    <row r="311" s="13" customFormat="1">
      <c r="A311" s="13"/>
      <c r="B311" s="239"/>
      <c r="C311" s="240"/>
      <c r="D311" s="232" t="s">
        <v>139</v>
      </c>
      <c r="E311" s="241" t="s">
        <v>1</v>
      </c>
      <c r="F311" s="242" t="s">
        <v>133</v>
      </c>
      <c r="G311" s="240"/>
      <c r="H311" s="243">
        <v>4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139</v>
      </c>
      <c r="AU311" s="249" t="s">
        <v>87</v>
      </c>
      <c r="AV311" s="13" t="s">
        <v>87</v>
      </c>
      <c r="AW311" s="13" t="s">
        <v>34</v>
      </c>
      <c r="AX311" s="13" t="s">
        <v>85</v>
      </c>
      <c r="AY311" s="249" t="s">
        <v>126</v>
      </c>
    </row>
    <row r="312" s="2" customFormat="1" ht="16.5" customHeight="1">
      <c r="A312" s="39"/>
      <c r="B312" s="40"/>
      <c r="C312" s="219" t="s">
        <v>424</v>
      </c>
      <c r="D312" s="219" t="s">
        <v>128</v>
      </c>
      <c r="E312" s="220" t="s">
        <v>684</v>
      </c>
      <c r="F312" s="221" t="s">
        <v>685</v>
      </c>
      <c r="G312" s="222" t="s">
        <v>324</v>
      </c>
      <c r="H312" s="223">
        <v>1</v>
      </c>
      <c r="I312" s="224"/>
      <c r="J312" s="225">
        <f>ROUND(I312*H312,2)</f>
        <v>0</v>
      </c>
      <c r="K312" s="221" t="s">
        <v>132</v>
      </c>
      <c r="L312" s="45"/>
      <c r="M312" s="226" t="s">
        <v>1</v>
      </c>
      <c r="N312" s="227" t="s">
        <v>42</v>
      </c>
      <c r="O312" s="92"/>
      <c r="P312" s="228">
        <f>O312*H312</f>
        <v>0</v>
      </c>
      <c r="Q312" s="228">
        <v>4.0000000000000003E-05</v>
      </c>
      <c r="R312" s="228">
        <f>Q312*H312</f>
        <v>4.0000000000000003E-05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133</v>
      </c>
      <c r="AT312" s="230" t="s">
        <v>128</v>
      </c>
      <c r="AU312" s="230" t="s">
        <v>87</v>
      </c>
      <c r="AY312" s="18" t="s">
        <v>126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85</v>
      </c>
      <c r="BK312" s="231">
        <f>ROUND(I312*H312,2)</f>
        <v>0</v>
      </c>
      <c r="BL312" s="18" t="s">
        <v>133</v>
      </c>
      <c r="BM312" s="230" t="s">
        <v>686</v>
      </c>
    </row>
    <row r="313" s="2" customFormat="1">
      <c r="A313" s="39"/>
      <c r="B313" s="40"/>
      <c r="C313" s="41"/>
      <c r="D313" s="232" t="s">
        <v>135</v>
      </c>
      <c r="E313" s="41"/>
      <c r="F313" s="233" t="s">
        <v>687</v>
      </c>
      <c r="G313" s="41"/>
      <c r="H313" s="41"/>
      <c r="I313" s="234"/>
      <c r="J313" s="41"/>
      <c r="K313" s="41"/>
      <c r="L313" s="45"/>
      <c r="M313" s="235"/>
      <c r="N313" s="236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135</v>
      </c>
      <c r="AU313" s="18" t="s">
        <v>87</v>
      </c>
    </row>
    <row r="314" s="2" customFormat="1">
      <c r="A314" s="39"/>
      <c r="B314" s="40"/>
      <c r="C314" s="41"/>
      <c r="D314" s="237" t="s">
        <v>137</v>
      </c>
      <c r="E314" s="41"/>
      <c r="F314" s="238" t="s">
        <v>688</v>
      </c>
      <c r="G314" s="41"/>
      <c r="H314" s="41"/>
      <c r="I314" s="234"/>
      <c r="J314" s="41"/>
      <c r="K314" s="41"/>
      <c r="L314" s="45"/>
      <c r="M314" s="235"/>
      <c r="N314" s="236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137</v>
      </c>
      <c r="AU314" s="18" t="s">
        <v>87</v>
      </c>
    </row>
    <row r="315" s="13" customFormat="1">
      <c r="A315" s="13"/>
      <c r="B315" s="239"/>
      <c r="C315" s="240"/>
      <c r="D315" s="232" t="s">
        <v>139</v>
      </c>
      <c r="E315" s="241" t="s">
        <v>1</v>
      </c>
      <c r="F315" s="242" t="s">
        <v>689</v>
      </c>
      <c r="G315" s="240"/>
      <c r="H315" s="243">
        <v>1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139</v>
      </c>
      <c r="AU315" s="249" t="s">
        <v>87</v>
      </c>
      <c r="AV315" s="13" t="s">
        <v>87</v>
      </c>
      <c r="AW315" s="13" t="s">
        <v>34</v>
      </c>
      <c r="AX315" s="13" t="s">
        <v>85</v>
      </c>
      <c r="AY315" s="249" t="s">
        <v>126</v>
      </c>
    </row>
    <row r="316" s="2" customFormat="1" ht="16.5" customHeight="1">
      <c r="A316" s="39"/>
      <c r="B316" s="40"/>
      <c r="C316" s="261" t="s">
        <v>431</v>
      </c>
      <c r="D316" s="261" t="s">
        <v>223</v>
      </c>
      <c r="E316" s="262" t="s">
        <v>690</v>
      </c>
      <c r="F316" s="263" t="s">
        <v>691</v>
      </c>
      <c r="G316" s="264" t="s">
        <v>324</v>
      </c>
      <c r="H316" s="265">
        <v>1</v>
      </c>
      <c r="I316" s="266"/>
      <c r="J316" s="267">
        <f>ROUND(I316*H316,2)</f>
        <v>0</v>
      </c>
      <c r="K316" s="263" t="s">
        <v>132</v>
      </c>
      <c r="L316" s="268"/>
      <c r="M316" s="269" t="s">
        <v>1</v>
      </c>
      <c r="N316" s="270" t="s">
        <v>42</v>
      </c>
      <c r="O316" s="92"/>
      <c r="P316" s="228">
        <f>O316*H316</f>
        <v>0</v>
      </c>
      <c r="Q316" s="228">
        <v>0.0028999999999999998</v>
      </c>
      <c r="R316" s="228">
        <f>Q316*H316</f>
        <v>0.0028999999999999998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183</v>
      </c>
      <c r="AT316" s="230" t="s">
        <v>223</v>
      </c>
      <c r="AU316" s="230" t="s">
        <v>87</v>
      </c>
      <c r="AY316" s="18" t="s">
        <v>126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85</v>
      </c>
      <c r="BK316" s="231">
        <f>ROUND(I316*H316,2)</f>
        <v>0</v>
      </c>
      <c r="BL316" s="18" t="s">
        <v>133</v>
      </c>
      <c r="BM316" s="230" t="s">
        <v>692</v>
      </c>
    </row>
    <row r="317" s="2" customFormat="1">
      <c r="A317" s="39"/>
      <c r="B317" s="40"/>
      <c r="C317" s="41"/>
      <c r="D317" s="232" t="s">
        <v>135</v>
      </c>
      <c r="E317" s="41"/>
      <c r="F317" s="233" t="s">
        <v>691</v>
      </c>
      <c r="G317" s="41"/>
      <c r="H317" s="41"/>
      <c r="I317" s="234"/>
      <c r="J317" s="41"/>
      <c r="K317" s="41"/>
      <c r="L317" s="45"/>
      <c r="M317" s="235"/>
      <c r="N317" s="236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135</v>
      </c>
      <c r="AU317" s="18" t="s">
        <v>87</v>
      </c>
    </row>
    <row r="318" s="13" customFormat="1">
      <c r="A318" s="13"/>
      <c r="B318" s="239"/>
      <c r="C318" s="240"/>
      <c r="D318" s="232" t="s">
        <v>139</v>
      </c>
      <c r="E318" s="241" t="s">
        <v>1</v>
      </c>
      <c r="F318" s="242" t="s">
        <v>85</v>
      </c>
      <c r="G318" s="240"/>
      <c r="H318" s="243">
        <v>1</v>
      </c>
      <c r="I318" s="244"/>
      <c r="J318" s="240"/>
      <c r="K318" s="240"/>
      <c r="L318" s="245"/>
      <c r="M318" s="246"/>
      <c r="N318" s="247"/>
      <c r="O318" s="247"/>
      <c r="P318" s="247"/>
      <c r="Q318" s="247"/>
      <c r="R318" s="247"/>
      <c r="S318" s="247"/>
      <c r="T318" s="24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9" t="s">
        <v>139</v>
      </c>
      <c r="AU318" s="249" t="s">
        <v>87</v>
      </c>
      <c r="AV318" s="13" t="s">
        <v>87</v>
      </c>
      <c r="AW318" s="13" t="s">
        <v>34</v>
      </c>
      <c r="AX318" s="13" t="s">
        <v>85</v>
      </c>
      <c r="AY318" s="249" t="s">
        <v>126</v>
      </c>
    </row>
    <row r="319" s="2" customFormat="1" ht="16.5" customHeight="1">
      <c r="A319" s="39"/>
      <c r="B319" s="40"/>
      <c r="C319" s="219" t="s">
        <v>436</v>
      </c>
      <c r="D319" s="219" t="s">
        <v>128</v>
      </c>
      <c r="E319" s="220" t="s">
        <v>334</v>
      </c>
      <c r="F319" s="221" t="s">
        <v>335</v>
      </c>
      <c r="G319" s="222" t="s">
        <v>178</v>
      </c>
      <c r="H319" s="223">
        <v>1.5</v>
      </c>
      <c r="I319" s="224"/>
      <c r="J319" s="225">
        <f>ROUND(I319*H319,2)</f>
        <v>0</v>
      </c>
      <c r="K319" s="221" t="s">
        <v>132</v>
      </c>
      <c r="L319" s="45"/>
      <c r="M319" s="226" t="s">
        <v>1</v>
      </c>
      <c r="N319" s="227" t="s">
        <v>42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1.76</v>
      </c>
      <c r="T319" s="229">
        <f>S319*H319</f>
        <v>2.6400000000000001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133</v>
      </c>
      <c r="AT319" s="230" t="s">
        <v>128</v>
      </c>
      <c r="AU319" s="230" t="s">
        <v>87</v>
      </c>
      <c r="AY319" s="18" t="s">
        <v>126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85</v>
      </c>
      <c r="BK319" s="231">
        <f>ROUND(I319*H319,2)</f>
        <v>0</v>
      </c>
      <c r="BL319" s="18" t="s">
        <v>133</v>
      </c>
      <c r="BM319" s="230" t="s">
        <v>693</v>
      </c>
    </row>
    <row r="320" s="2" customFormat="1">
      <c r="A320" s="39"/>
      <c r="B320" s="40"/>
      <c r="C320" s="41"/>
      <c r="D320" s="232" t="s">
        <v>135</v>
      </c>
      <c r="E320" s="41"/>
      <c r="F320" s="233" t="s">
        <v>337</v>
      </c>
      <c r="G320" s="41"/>
      <c r="H320" s="41"/>
      <c r="I320" s="234"/>
      <c r="J320" s="41"/>
      <c r="K320" s="41"/>
      <c r="L320" s="45"/>
      <c r="M320" s="235"/>
      <c r="N320" s="236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135</v>
      </c>
      <c r="AU320" s="18" t="s">
        <v>87</v>
      </c>
    </row>
    <row r="321" s="2" customFormat="1">
      <c r="A321" s="39"/>
      <c r="B321" s="40"/>
      <c r="C321" s="41"/>
      <c r="D321" s="237" t="s">
        <v>137</v>
      </c>
      <c r="E321" s="41"/>
      <c r="F321" s="238" t="s">
        <v>338</v>
      </c>
      <c r="G321" s="41"/>
      <c r="H321" s="41"/>
      <c r="I321" s="234"/>
      <c r="J321" s="41"/>
      <c r="K321" s="41"/>
      <c r="L321" s="45"/>
      <c r="M321" s="235"/>
      <c r="N321" s="236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137</v>
      </c>
      <c r="AU321" s="18" t="s">
        <v>87</v>
      </c>
    </row>
    <row r="322" s="13" customFormat="1">
      <c r="A322" s="13"/>
      <c r="B322" s="239"/>
      <c r="C322" s="240"/>
      <c r="D322" s="232" t="s">
        <v>139</v>
      </c>
      <c r="E322" s="241" t="s">
        <v>1</v>
      </c>
      <c r="F322" s="242" t="s">
        <v>694</v>
      </c>
      <c r="G322" s="240"/>
      <c r="H322" s="243">
        <v>1.5</v>
      </c>
      <c r="I322" s="244"/>
      <c r="J322" s="240"/>
      <c r="K322" s="240"/>
      <c r="L322" s="245"/>
      <c r="M322" s="246"/>
      <c r="N322" s="247"/>
      <c r="O322" s="247"/>
      <c r="P322" s="247"/>
      <c r="Q322" s="247"/>
      <c r="R322" s="247"/>
      <c r="S322" s="247"/>
      <c r="T322" s="24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9" t="s">
        <v>139</v>
      </c>
      <c r="AU322" s="249" t="s">
        <v>87</v>
      </c>
      <c r="AV322" s="13" t="s">
        <v>87</v>
      </c>
      <c r="AW322" s="13" t="s">
        <v>34</v>
      </c>
      <c r="AX322" s="13" t="s">
        <v>85</v>
      </c>
      <c r="AY322" s="249" t="s">
        <v>126</v>
      </c>
    </row>
    <row r="323" s="2" customFormat="1" ht="16.5" customHeight="1">
      <c r="A323" s="39"/>
      <c r="B323" s="40"/>
      <c r="C323" s="219" t="s">
        <v>443</v>
      </c>
      <c r="D323" s="219" t="s">
        <v>128</v>
      </c>
      <c r="E323" s="220" t="s">
        <v>341</v>
      </c>
      <c r="F323" s="221" t="s">
        <v>342</v>
      </c>
      <c r="G323" s="222" t="s">
        <v>324</v>
      </c>
      <c r="H323" s="223">
        <v>4</v>
      </c>
      <c r="I323" s="224"/>
      <c r="J323" s="225">
        <f>ROUND(I323*H323,2)</f>
        <v>0</v>
      </c>
      <c r="K323" s="221" t="s">
        <v>132</v>
      </c>
      <c r="L323" s="45"/>
      <c r="M323" s="226" t="s">
        <v>1</v>
      </c>
      <c r="N323" s="227" t="s">
        <v>42</v>
      </c>
      <c r="O323" s="92"/>
      <c r="P323" s="228">
        <f>O323*H323</f>
        <v>0</v>
      </c>
      <c r="Q323" s="228">
        <v>0.12526000000000001</v>
      </c>
      <c r="R323" s="228">
        <f>Q323*H323</f>
        <v>0.50104000000000004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133</v>
      </c>
      <c r="AT323" s="230" t="s">
        <v>128</v>
      </c>
      <c r="AU323" s="230" t="s">
        <v>87</v>
      </c>
      <c r="AY323" s="18" t="s">
        <v>126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85</v>
      </c>
      <c r="BK323" s="231">
        <f>ROUND(I323*H323,2)</f>
        <v>0</v>
      </c>
      <c r="BL323" s="18" t="s">
        <v>133</v>
      </c>
      <c r="BM323" s="230" t="s">
        <v>695</v>
      </c>
    </row>
    <row r="324" s="2" customFormat="1">
      <c r="A324" s="39"/>
      <c r="B324" s="40"/>
      <c r="C324" s="41"/>
      <c r="D324" s="232" t="s">
        <v>135</v>
      </c>
      <c r="E324" s="41"/>
      <c r="F324" s="233" t="s">
        <v>344</v>
      </c>
      <c r="G324" s="41"/>
      <c r="H324" s="41"/>
      <c r="I324" s="234"/>
      <c r="J324" s="41"/>
      <c r="K324" s="41"/>
      <c r="L324" s="45"/>
      <c r="M324" s="235"/>
      <c r="N324" s="236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135</v>
      </c>
      <c r="AU324" s="18" t="s">
        <v>87</v>
      </c>
    </row>
    <row r="325" s="2" customFormat="1">
      <c r="A325" s="39"/>
      <c r="B325" s="40"/>
      <c r="C325" s="41"/>
      <c r="D325" s="237" t="s">
        <v>137</v>
      </c>
      <c r="E325" s="41"/>
      <c r="F325" s="238" t="s">
        <v>345</v>
      </c>
      <c r="G325" s="41"/>
      <c r="H325" s="41"/>
      <c r="I325" s="234"/>
      <c r="J325" s="41"/>
      <c r="K325" s="41"/>
      <c r="L325" s="45"/>
      <c r="M325" s="235"/>
      <c r="N325" s="236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137</v>
      </c>
      <c r="AU325" s="18" t="s">
        <v>87</v>
      </c>
    </row>
    <row r="326" s="13" customFormat="1">
      <c r="A326" s="13"/>
      <c r="B326" s="239"/>
      <c r="C326" s="240"/>
      <c r="D326" s="232" t="s">
        <v>139</v>
      </c>
      <c r="E326" s="241" t="s">
        <v>1</v>
      </c>
      <c r="F326" s="242" t="s">
        <v>133</v>
      </c>
      <c r="G326" s="240"/>
      <c r="H326" s="243">
        <v>4</v>
      </c>
      <c r="I326" s="244"/>
      <c r="J326" s="240"/>
      <c r="K326" s="240"/>
      <c r="L326" s="245"/>
      <c r="M326" s="246"/>
      <c r="N326" s="247"/>
      <c r="O326" s="247"/>
      <c r="P326" s="247"/>
      <c r="Q326" s="247"/>
      <c r="R326" s="247"/>
      <c r="S326" s="247"/>
      <c r="T326" s="24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9" t="s">
        <v>139</v>
      </c>
      <c r="AU326" s="249" t="s">
        <v>87</v>
      </c>
      <c r="AV326" s="13" t="s">
        <v>87</v>
      </c>
      <c r="AW326" s="13" t="s">
        <v>34</v>
      </c>
      <c r="AX326" s="13" t="s">
        <v>85</v>
      </c>
      <c r="AY326" s="249" t="s">
        <v>126</v>
      </c>
    </row>
    <row r="327" s="2" customFormat="1" ht="16.5" customHeight="1">
      <c r="A327" s="39"/>
      <c r="B327" s="40"/>
      <c r="C327" s="261" t="s">
        <v>450</v>
      </c>
      <c r="D327" s="261" t="s">
        <v>223</v>
      </c>
      <c r="E327" s="262" t="s">
        <v>347</v>
      </c>
      <c r="F327" s="263" t="s">
        <v>348</v>
      </c>
      <c r="G327" s="264" t="s">
        <v>324</v>
      </c>
      <c r="H327" s="265">
        <v>4</v>
      </c>
      <c r="I327" s="266"/>
      <c r="J327" s="267">
        <f>ROUND(I327*H327,2)</f>
        <v>0</v>
      </c>
      <c r="K327" s="263" t="s">
        <v>132</v>
      </c>
      <c r="L327" s="268"/>
      <c r="M327" s="269" t="s">
        <v>1</v>
      </c>
      <c r="N327" s="270" t="s">
        <v>42</v>
      </c>
      <c r="O327" s="92"/>
      <c r="P327" s="228">
        <f>O327*H327</f>
        <v>0</v>
      </c>
      <c r="Q327" s="228">
        <v>0.10000000000000001</v>
      </c>
      <c r="R327" s="228">
        <f>Q327*H327</f>
        <v>0.40000000000000002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183</v>
      </c>
      <c r="AT327" s="230" t="s">
        <v>223</v>
      </c>
      <c r="AU327" s="230" t="s">
        <v>87</v>
      </c>
      <c r="AY327" s="18" t="s">
        <v>126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85</v>
      </c>
      <c r="BK327" s="231">
        <f>ROUND(I327*H327,2)</f>
        <v>0</v>
      </c>
      <c r="BL327" s="18" t="s">
        <v>133</v>
      </c>
      <c r="BM327" s="230" t="s">
        <v>696</v>
      </c>
    </row>
    <row r="328" s="2" customFormat="1">
      <c r="A328" s="39"/>
      <c r="B328" s="40"/>
      <c r="C328" s="41"/>
      <c r="D328" s="232" t="s">
        <v>135</v>
      </c>
      <c r="E328" s="41"/>
      <c r="F328" s="233" t="s">
        <v>348</v>
      </c>
      <c r="G328" s="41"/>
      <c r="H328" s="41"/>
      <c r="I328" s="234"/>
      <c r="J328" s="41"/>
      <c r="K328" s="41"/>
      <c r="L328" s="45"/>
      <c r="M328" s="235"/>
      <c r="N328" s="236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135</v>
      </c>
      <c r="AU328" s="18" t="s">
        <v>87</v>
      </c>
    </row>
    <row r="329" s="2" customFormat="1" ht="16.5" customHeight="1">
      <c r="A329" s="39"/>
      <c r="B329" s="40"/>
      <c r="C329" s="219" t="s">
        <v>459</v>
      </c>
      <c r="D329" s="219" t="s">
        <v>128</v>
      </c>
      <c r="E329" s="220" t="s">
        <v>351</v>
      </c>
      <c r="F329" s="221" t="s">
        <v>352</v>
      </c>
      <c r="G329" s="222" t="s">
        <v>324</v>
      </c>
      <c r="H329" s="223">
        <v>4</v>
      </c>
      <c r="I329" s="224"/>
      <c r="J329" s="225">
        <f>ROUND(I329*H329,2)</f>
        <v>0</v>
      </c>
      <c r="K329" s="221" t="s">
        <v>132</v>
      </c>
      <c r="L329" s="45"/>
      <c r="M329" s="226" t="s">
        <v>1</v>
      </c>
      <c r="N329" s="227" t="s">
        <v>42</v>
      </c>
      <c r="O329" s="92"/>
      <c r="P329" s="228">
        <f>O329*H329</f>
        <v>0</v>
      </c>
      <c r="Q329" s="228">
        <v>0.030759999999999999</v>
      </c>
      <c r="R329" s="228">
        <f>Q329*H329</f>
        <v>0.12304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133</v>
      </c>
      <c r="AT329" s="230" t="s">
        <v>128</v>
      </c>
      <c r="AU329" s="230" t="s">
        <v>87</v>
      </c>
      <c r="AY329" s="18" t="s">
        <v>126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85</v>
      </c>
      <c r="BK329" s="231">
        <f>ROUND(I329*H329,2)</f>
        <v>0</v>
      </c>
      <c r="BL329" s="18" t="s">
        <v>133</v>
      </c>
      <c r="BM329" s="230" t="s">
        <v>697</v>
      </c>
    </row>
    <row r="330" s="2" customFormat="1">
      <c r="A330" s="39"/>
      <c r="B330" s="40"/>
      <c r="C330" s="41"/>
      <c r="D330" s="232" t="s">
        <v>135</v>
      </c>
      <c r="E330" s="41"/>
      <c r="F330" s="233" t="s">
        <v>354</v>
      </c>
      <c r="G330" s="41"/>
      <c r="H330" s="41"/>
      <c r="I330" s="234"/>
      <c r="J330" s="41"/>
      <c r="K330" s="41"/>
      <c r="L330" s="45"/>
      <c r="M330" s="235"/>
      <c r="N330" s="236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135</v>
      </c>
      <c r="AU330" s="18" t="s">
        <v>87</v>
      </c>
    </row>
    <row r="331" s="2" customFormat="1">
      <c r="A331" s="39"/>
      <c r="B331" s="40"/>
      <c r="C331" s="41"/>
      <c r="D331" s="237" t="s">
        <v>137</v>
      </c>
      <c r="E331" s="41"/>
      <c r="F331" s="238" t="s">
        <v>355</v>
      </c>
      <c r="G331" s="41"/>
      <c r="H331" s="41"/>
      <c r="I331" s="234"/>
      <c r="J331" s="41"/>
      <c r="K331" s="41"/>
      <c r="L331" s="45"/>
      <c r="M331" s="235"/>
      <c r="N331" s="236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137</v>
      </c>
      <c r="AU331" s="18" t="s">
        <v>87</v>
      </c>
    </row>
    <row r="332" s="13" customFormat="1">
      <c r="A332" s="13"/>
      <c r="B332" s="239"/>
      <c r="C332" s="240"/>
      <c r="D332" s="232" t="s">
        <v>139</v>
      </c>
      <c r="E332" s="241" t="s">
        <v>1</v>
      </c>
      <c r="F332" s="242" t="s">
        <v>133</v>
      </c>
      <c r="G332" s="240"/>
      <c r="H332" s="243">
        <v>4</v>
      </c>
      <c r="I332" s="244"/>
      <c r="J332" s="240"/>
      <c r="K332" s="240"/>
      <c r="L332" s="245"/>
      <c r="M332" s="246"/>
      <c r="N332" s="247"/>
      <c r="O332" s="247"/>
      <c r="P332" s="247"/>
      <c r="Q332" s="247"/>
      <c r="R332" s="247"/>
      <c r="S332" s="247"/>
      <c r="T332" s="24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9" t="s">
        <v>139</v>
      </c>
      <c r="AU332" s="249" t="s">
        <v>87</v>
      </c>
      <c r="AV332" s="13" t="s">
        <v>87</v>
      </c>
      <c r="AW332" s="13" t="s">
        <v>34</v>
      </c>
      <c r="AX332" s="13" t="s">
        <v>85</v>
      </c>
      <c r="AY332" s="249" t="s">
        <v>126</v>
      </c>
    </row>
    <row r="333" s="2" customFormat="1" ht="16.5" customHeight="1">
      <c r="A333" s="39"/>
      <c r="B333" s="40"/>
      <c r="C333" s="261" t="s">
        <v>475</v>
      </c>
      <c r="D333" s="261" t="s">
        <v>223</v>
      </c>
      <c r="E333" s="262" t="s">
        <v>357</v>
      </c>
      <c r="F333" s="263" t="s">
        <v>358</v>
      </c>
      <c r="G333" s="264" t="s">
        <v>324</v>
      </c>
      <c r="H333" s="265">
        <v>4</v>
      </c>
      <c r="I333" s="266"/>
      <c r="J333" s="267">
        <f>ROUND(I333*H333,2)</f>
        <v>0</v>
      </c>
      <c r="K333" s="263" t="s">
        <v>132</v>
      </c>
      <c r="L333" s="268"/>
      <c r="M333" s="269" t="s">
        <v>1</v>
      </c>
      <c r="N333" s="270" t="s">
        <v>42</v>
      </c>
      <c r="O333" s="92"/>
      <c r="P333" s="228">
        <f>O333*H333</f>
        <v>0</v>
      </c>
      <c r="Q333" s="228">
        <v>0.070000000000000007</v>
      </c>
      <c r="R333" s="228">
        <f>Q333*H333</f>
        <v>0.28000000000000003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183</v>
      </c>
      <c r="AT333" s="230" t="s">
        <v>223</v>
      </c>
      <c r="AU333" s="230" t="s">
        <v>87</v>
      </c>
      <c r="AY333" s="18" t="s">
        <v>126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85</v>
      </c>
      <c r="BK333" s="231">
        <f>ROUND(I333*H333,2)</f>
        <v>0</v>
      </c>
      <c r="BL333" s="18" t="s">
        <v>133</v>
      </c>
      <c r="BM333" s="230" t="s">
        <v>698</v>
      </c>
    </row>
    <row r="334" s="2" customFormat="1">
      <c r="A334" s="39"/>
      <c r="B334" s="40"/>
      <c r="C334" s="41"/>
      <c r="D334" s="232" t="s">
        <v>135</v>
      </c>
      <c r="E334" s="41"/>
      <c r="F334" s="233" t="s">
        <v>358</v>
      </c>
      <c r="G334" s="41"/>
      <c r="H334" s="41"/>
      <c r="I334" s="234"/>
      <c r="J334" s="41"/>
      <c r="K334" s="41"/>
      <c r="L334" s="45"/>
      <c r="M334" s="235"/>
      <c r="N334" s="236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135</v>
      </c>
      <c r="AU334" s="18" t="s">
        <v>87</v>
      </c>
    </row>
    <row r="335" s="2" customFormat="1" ht="16.5" customHeight="1">
      <c r="A335" s="39"/>
      <c r="B335" s="40"/>
      <c r="C335" s="219" t="s">
        <v>482</v>
      </c>
      <c r="D335" s="219" t="s">
        <v>128</v>
      </c>
      <c r="E335" s="220" t="s">
        <v>361</v>
      </c>
      <c r="F335" s="221" t="s">
        <v>362</v>
      </c>
      <c r="G335" s="222" t="s">
        <v>324</v>
      </c>
      <c r="H335" s="223">
        <v>4</v>
      </c>
      <c r="I335" s="224"/>
      <c r="J335" s="225">
        <f>ROUND(I335*H335,2)</f>
        <v>0</v>
      </c>
      <c r="K335" s="221" t="s">
        <v>132</v>
      </c>
      <c r="L335" s="45"/>
      <c r="M335" s="226" t="s">
        <v>1</v>
      </c>
      <c r="N335" s="227" t="s">
        <v>42</v>
      </c>
      <c r="O335" s="92"/>
      <c r="P335" s="228">
        <f>O335*H335</f>
        <v>0</v>
      </c>
      <c r="Q335" s="228">
        <v>0.030759999999999999</v>
      </c>
      <c r="R335" s="228">
        <f>Q335*H335</f>
        <v>0.12304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133</v>
      </c>
      <c r="AT335" s="230" t="s">
        <v>128</v>
      </c>
      <c r="AU335" s="230" t="s">
        <v>87</v>
      </c>
      <c r="AY335" s="18" t="s">
        <v>126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85</v>
      </c>
      <c r="BK335" s="231">
        <f>ROUND(I335*H335,2)</f>
        <v>0</v>
      </c>
      <c r="BL335" s="18" t="s">
        <v>133</v>
      </c>
      <c r="BM335" s="230" t="s">
        <v>699</v>
      </c>
    </row>
    <row r="336" s="2" customFormat="1">
      <c r="A336" s="39"/>
      <c r="B336" s="40"/>
      <c r="C336" s="41"/>
      <c r="D336" s="232" t="s">
        <v>135</v>
      </c>
      <c r="E336" s="41"/>
      <c r="F336" s="233" t="s">
        <v>364</v>
      </c>
      <c r="G336" s="41"/>
      <c r="H336" s="41"/>
      <c r="I336" s="234"/>
      <c r="J336" s="41"/>
      <c r="K336" s="41"/>
      <c r="L336" s="45"/>
      <c r="M336" s="235"/>
      <c r="N336" s="236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135</v>
      </c>
      <c r="AU336" s="18" t="s">
        <v>87</v>
      </c>
    </row>
    <row r="337" s="2" customFormat="1">
      <c r="A337" s="39"/>
      <c r="B337" s="40"/>
      <c r="C337" s="41"/>
      <c r="D337" s="237" t="s">
        <v>137</v>
      </c>
      <c r="E337" s="41"/>
      <c r="F337" s="238" t="s">
        <v>365</v>
      </c>
      <c r="G337" s="41"/>
      <c r="H337" s="41"/>
      <c r="I337" s="234"/>
      <c r="J337" s="41"/>
      <c r="K337" s="41"/>
      <c r="L337" s="45"/>
      <c r="M337" s="235"/>
      <c r="N337" s="236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137</v>
      </c>
      <c r="AU337" s="18" t="s">
        <v>87</v>
      </c>
    </row>
    <row r="338" s="13" customFormat="1">
      <c r="A338" s="13"/>
      <c r="B338" s="239"/>
      <c r="C338" s="240"/>
      <c r="D338" s="232" t="s">
        <v>139</v>
      </c>
      <c r="E338" s="241" t="s">
        <v>1</v>
      </c>
      <c r="F338" s="242" t="s">
        <v>133</v>
      </c>
      <c r="G338" s="240"/>
      <c r="H338" s="243">
        <v>4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139</v>
      </c>
      <c r="AU338" s="249" t="s">
        <v>87</v>
      </c>
      <c r="AV338" s="13" t="s">
        <v>87</v>
      </c>
      <c r="AW338" s="13" t="s">
        <v>34</v>
      </c>
      <c r="AX338" s="13" t="s">
        <v>85</v>
      </c>
      <c r="AY338" s="249" t="s">
        <v>126</v>
      </c>
    </row>
    <row r="339" s="2" customFormat="1" ht="16.5" customHeight="1">
      <c r="A339" s="39"/>
      <c r="B339" s="40"/>
      <c r="C339" s="261" t="s">
        <v>489</v>
      </c>
      <c r="D339" s="261" t="s">
        <v>223</v>
      </c>
      <c r="E339" s="262" t="s">
        <v>367</v>
      </c>
      <c r="F339" s="263" t="s">
        <v>368</v>
      </c>
      <c r="G339" s="264" t="s">
        <v>324</v>
      </c>
      <c r="H339" s="265">
        <v>4</v>
      </c>
      <c r="I339" s="266"/>
      <c r="J339" s="267">
        <f>ROUND(I339*H339,2)</f>
        <v>0</v>
      </c>
      <c r="K339" s="263" t="s">
        <v>132</v>
      </c>
      <c r="L339" s="268"/>
      <c r="M339" s="269" t="s">
        <v>1</v>
      </c>
      <c r="N339" s="270" t="s">
        <v>42</v>
      </c>
      <c r="O339" s="92"/>
      <c r="P339" s="228">
        <f>O339*H339</f>
        <v>0</v>
      </c>
      <c r="Q339" s="228">
        <v>0.155</v>
      </c>
      <c r="R339" s="228">
        <f>Q339*H339</f>
        <v>0.62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183</v>
      </c>
      <c r="AT339" s="230" t="s">
        <v>223</v>
      </c>
      <c r="AU339" s="230" t="s">
        <v>87</v>
      </c>
      <c r="AY339" s="18" t="s">
        <v>126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85</v>
      </c>
      <c r="BK339" s="231">
        <f>ROUND(I339*H339,2)</f>
        <v>0</v>
      </c>
      <c r="BL339" s="18" t="s">
        <v>133</v>
      </c>
      <c r="BM339" s="230" t="s">
        <v>700</v>
      </c>
    </row>
    <row r="340" s="2" customFormat="1">
      <c r="A340" s="39"/>
      <c r="B340" s="40"/>
      <c r="C340" s="41"/>
      <c r="D340" s="232" t="s">
        <v>135</v>
      </c>
      <c r="E340" s="41"/>
      <c r="F340" s="233" t="s">
        <v>368</v>
      </c>
      <c r="G340" s="41"/>
      <c r="H340" s="41"/>
      <c r="I340" s="234"/>
      <c r="J340" s="41"/>
      <c r="K340" s="41"/>
      <c r="L340" s="45"/>
      <c r="M340" s="235"/>
      <c r="N340" s="236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135</v>
      </c>
      <c r="AU340" s="18" t="s">
        <v>87</v>
      </c>
    </row>
    <row r="341" s="2" customFormat="1" ht="16.5" customHeight="1">
      <c r="A341" s="39"/>
      <c r="B341" s="40"/>
      <c r="C341" s="219" t="s">
        <v>495</v>
      </c>
      <c r="D341" s="219" t="s">
        <v>128</v>
      </c>
      <c r="E341" s="220" t="s">
        <v>371</v>
      </c>
      <c r="F341" s="221" t="s">
        <v>372</v>
      </c>
      <c r="G341" s="222" t="s">
        <v>324</v>
      </c>
      <c r="H341" s="223">
        <v>4</v>
      </c>
      <c r="I341" s="224"/>
      <c r="J341" s="225">
        <f>ROUND(I341*H341,2)</f>
        <v>0</v>
      </c>
      <c r="K341" s="221" t="s">
        <v>132</v>
      </c>
      <c r="L341" s="45"/>
      <c r="M341" s="226" t="s">
        <v>1</v>
      </c>
      <c r="N341" s="227" t="s">
        <v>42</v>
      </c>
      <c r="O341" s="92"/>
      <c r="P341" s="228">
        <f>O341*H341</f>
        <v>0</v>
      </c>
      <c r="Q341" s="228">
        <v>0.030759999999999999</v>
      </c>
      <c r="R341" s="228">
        <f>Q341*H341</f>
        <v>0.12304</v>
      </c>
      <c r="S341" s="228">
        <v>0</v>
      </c>
      <c r="T341" s="22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133</v>
      </c>
      <c r="AT341" s="230" t="s">
        <v>128</v>
      </c>
      <c r="AU341" s="230" t="s">
        <v>87</v>
      </c>
      <c r="AY341" s="18" t="s">
        <v>126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85</v>
      </c>
      <c r="BK341" s="231">
        <f>ROUND(I341*H341,2)</f>
        <v>0</v>
      </c>
      <c r="BL341" s="18" t="s">
        <v>133</v>
      </c>
      <c r="BM341" s="230" t="s">
        <v>701</v>
      </c>
    </row>
    <row r="342" s="2" customFormat="1">
      <c r="A342" s="39"/>
      <c r="B342" s="40"/>
      <c r="C342" s="41"/>
      <c r="D342" s="232" t="s">
        <v>135</v>
      </c>
      <c r="E342" s="41"/>
      <c r="F342" s="233" t="s">
        <v>374</v>
      </c>
      <c r="G342" s="41"/>
      <c r="H342" s="41"/>
      <c r="I342" s="234"/>
      <c r="J342" s="41"/>
      <c r="K342" s="41"/>
      <c r="L342" s="45"/>
      <c r="M342" s="235"/>
      <c r="N342" s="236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135</v>
      </c>
      <c r="AU342" s="18" t="s">
        <v>87</v>
      </c>
    </row>
    <row r="343" s="2" customFormat="1">
      <c r="A343" s="39"/>
      <c r="B343" s="40"/>
      <c r="C343" s="41"/>
      <c r="D343" s="237" t="s">
        <v>137</v>
      </c>
      <c r="E343" s="41"/>
      <c r="F343" s="238" t="s">
        <v>375</v>
      </c>
      <c r="G343" s="41"/>
      <c r="H343" s="41"/>
      <c r="I343" s="234"/>
      <c r="J343" s="41"/>
      <c r="K343" s="41"/>
      <c r="L343" s="45"/>
      <c r="M343" s="235"/>
      <c r="N343" s="236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137</v>
      </c>
      <c r="AU343" s="18" t="s">
        <v>87</v>
      </c>
    </row>
    <row r="344" s="13" customFormat="1">
      <c r="A344" s="13"/>
      <c r="B344" s="239"/>
      <c r="C344" s="240"/>
      <c r="D344" s="232" t="s">
        <v>139</v>
      </c>
      <c r="E344" s="241" t="s">
        <v>1</v>
      </c>
      <c r="F344" s="242" t="s">
        <v>133</v>
      </c>
      <c r="G344" s="240"/>
      <c r="H344" s="243">
        <v>4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139</v>
      </c>
      <c r="AU344" s="249" t="s">
        <v>87</v>
      </c>
      <c r="AV344" s="13" t="s">
        <v>87</v>
      </c>
      <c r="AW344" s="13" t="s">
        <v>34</v>
      </c>
      <c r="AX344" s="13" t="s">
        <v>85</v>
      </c>
      <c r="AY344" s="249" t="s">
        <v>126</v>
      </c>
    </row>
    <row r="345" s="2" customFormat="1" ht="21.75" customHeight="1">
      <c r="A345" s="39"/>
      <c r="B345" s="40"/>
      <c r="C345" s="261" t="s">
        <v>504</v>
      </c>
      <c r="D345" s="261" t="s">
        <v>223</v>
      </c>
      <c r="E345" s="262" t="s">
        <v>377</v>
      </c>
      <c r="F345" s="263" t="s">
        <v>378</v>
      </c>
      <c r="G345" s="264" t="s">
        <v>324</v>
      </c>
      <c r="H345" s="265">
        <v>4</v>
      </c>
      <c r="I345" s="266"/>
      <c r="J345" s="267">
        <f>ROUND(I345*H345,2)</f>
        <v>0</v>
      </c>
      <c r="K345" s="263" t="s">
        <v>132</v>
      </c>
      <c r="L345" s="268"/>
      <c r="M345" s="269" t="s">
        <v>1</v>
      </c>
      <c r="N345" s="270" t="s">
        <v>42</v>
      </c>
      <c r="O345" s="92"/>
      <c r="P345" s="228">
        <f>O345*H345</f>
        <v>0</v>
      </c>
      <c r="Q345" s="228">
        <v>0.34999999999999998</v>
      </c>
      <c r="R345" s="228">
        <f>Q345*H345</f>
        <v>1.3999999999999999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183</v>
      </c>
      <c r="AT345" s="230" t="s">
        <v>223</v>
      </c>
      <c r="AU345" s="230" t="s">
        <v>87</v>
      </c>
      <c r="AY345" s="18" t="s">
        <v>126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85</v>
      </c>
      <c r="BK345" s="231">
        <f>ROUND(I345*H345,2)</f>
        <v>0</v>
      </c>
      <c r="BL345" s="18" t="s">
        <v>133</v>
      </c>
      <c r="BM345" s="230" t="s">
        <v>702</v>
      </c>
    </row>
    <row r="346" s="2" customFormat="1">
      <c r="A346" s="39"/>
      <c r="B346" s="40"/>
      <c r="C346" s="41"/>
      <c r="D346" s="232" t="s">
        <v>135</v>
      </c>
      <c r="E346" s="41"/>
      <c r="F346" s="233" t="s">
        <v>378</v>
      </c>
      <c r="G346" s="41"/>
      <c r="H346" s="41"/>
      <c r="I346" s="234"/>
      <c r="J346" s="41"/>
      <c r="K346" s="41"/>
      <c r="L346" s="45"/>
      <c r="M346" s="235"/>
      <c r="N346" s="236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135</v>
      </c>
      <c r="AU346" s="18" t="s">
        <v>87</v>
      </c>
    </row>
    <row r="347" s="2" customFormat="1" ht="16.5" customHeight="1">
      <c r="A347" s="39"/>
      <c r="B347" s="40"/>
      <c r="C347" s="219" t="s">
        <v>703</v>
      </c>
      <c r="D347" s="219" t="s">
        <v>128</v>
      </c>
      <c r="E347" s="220" t="s">
        <v>381</v>
      </c>
      <c r="F347" s="221" t="s">
        <v>382</v>
      </c>
      <c r="G347" s="222" t="s">
        <v>324</v>
      </c>
      <c r="H347" s="223">
        <v>2</v>
      </c>
      <c r="I347" s="224"/>
      <c r="J347" s="225">
        <f>ROUND(I347*H347,2)</f>
        <v>0</v>
      </c>
      <c r="K347" s="221" t="s">
        <v>132</v>
      </c>
      <c r="L347" s="45"/>
      <c r="M347" s="226" t="s">
        <v>1</v>
      </c>
      <c r="N347" s="227" t="s">
        <v>42</v>
      </c>
      <c r="O347" s="92"/>
      <c r="P347" s="228">
        <f>O347*H347</f>
        <v>0</v>
      </c>
      <c r="Q347" s="228">
        <v>0</v>
      </c>
      <c r="R347" s="228">
        <f>Q347*H347</f>
        <v>0</v>
      </c>
      <c r="S347" s="228">
        <v>0.10000000000000001</v>
      </c>
      <c r="T347" s="229">
        <f>S347*H347</f>
        <v>0.20000000000000001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133</v>
      </c>
      <c r="AT347" s="230" t="s">
        <v>128</v>
      </c>
      <c r="AU347" s="230" t="s">
        <v>87</v>
      </c>
      <c r="AY347" s="18" t="s">
        <v>126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85</v>
      </c>
      <c r="BK347" s="231">
        <f>ROUND(I347*H347,2)</f>
        <v>0</v>
      </c>
      <c r="BL347" s="18" t="s">
        <v>133</v>
      </c>
      <c r="BM347" s="230" t="s">
        <v>704</v>
      </c>
    </row>
    <row r="348" s="2" customFormat="1">
      <c r="A348" s="39"/>
      <c r="B348" s="40"/>
      <c r="C348" s="41"/>
      <c r="D348" s="232" t="s">
        <v>135</v>
      </c>
      <c r="E348" s="41"/>
      <c r="F348" s="233" t="s">
        <v>384</v>
      </c>
      <c r="G348" s="41"/>
      <c r="H348" s="41"/>
      <c r="I348" s="234"/>
      <c r="J348" s="41"/>
      <c r="K348" s="41"/>
      <c r="L348" s="45"/>
      <c r="M348" s="235"/>
      <c r="N348" s="236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135</v>
      </c>
      <c r="AU348" s="18" t="s">
        <v>87</v>
      </c>
    </row>
    <row r="349" s="2" customFormat="1">
      <c r="A349" s="39"/>
      <c r="B349" s="40"/>
      <c r="C349" s="41"/>
      <c r="D349" s="237" t="s">
        <v>137</v>
      </c>
      <c r="E349" s="41"/>
      <c r="F349" s="238" t="s">
        <v>385</v>
      </c>
      <c r="G349" s="41"/>
      <c r="H349" s="41"/>
      <c r="I349" s="234"/>
      <c r="J349" s="41"/>
      <c r="K349" s="41"/>
      <c r="L349" s="45"/>
      <c r="M349" s="235"/>
      <c r="N349" s="236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137</v>
      </c>
      <c r="AU349" s="18" t="s">
        <v>87</v>
      </c>
    </row>
    <row r="350" s="13" customFormat="1">
      <c r="A350" s="13"/>
      <c r="B350" s="239"/>
      <c r="C350" s="240"/>
      <c r="D350" s="232" t="s">
        <v>139</v>
      </c>
      <c r="E350" s="241" t="s">
        <v>1</v>
      </c>
      <c r="F350" s="242" t="s">
        <v>705</v>
      </c>
      <c r="G350" s="240"/>
      <c r="H350" s="243">
        <v>2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139</v>
      </c>
      <c r="AU350" s="249" t="s">
        <v>87</v>
      </c>
      <c r="AV350" s="13" t="s">
        <v>87</v>
      </c>
      <c r="AW350" s="13" t="s">
        <v>34</v>
      </c>
      <c r="AX350" s="13" t="s">
        <v>85</v>
      </c>
      <c r="AY350" s="249" t="s">
        <v>126</v>
      </c>
    </row>
    <row r="351" s="2" customFormat="1" ht="21.75" customHeight="1">
      <c r="A351" s="39"/>
      <c r="B351" s="40"/>
      <c r="C351" s="219" t="s">
        <v>706</v>
      </c>
      <c r="D351" s="219" t="s">
        <v>128</v>
      </c>
      <c r="E351" s="220" t="s">
        <v>388</v>
      </c>
      <c r="F351" s="221" t="s">
        <v>389</v>
      </c>
      <c r="G351" s="222" t="s">
        <v>324</v>
      </c>
      <c r="H351" s="223">
        <v>2</v>
      </c>
      <c r="I351" s="224"/>
      <c r="J351" s="225">
        <f>ROUND(I351*H351,2)</f>
        <v>0</v>
      </c>
      <c r="K351" s="221" t="s">
        <v>132</v>
      </c>
      <c r="L351" s="45"/>
      <c r="M351" s="226" t="s">
        <v>1</v>
      </c>
      <c r="N351" s="227" t="s">
        <v>42</v>
      </c>
      <c r="O351" s="92"/>
      <c r="P351" s="228">
        <f>O351*H351</f>
        <v>0</v>
      </c>
      <c r="Q351" s="228">
        <v>0.089999999999999997</v>
      </c>
      <c r="R351" s="228">
        <f>Q351*H351</f>
        <v>0.17999999999999999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133</v>
      </c>
      <c r="AT351" s="230" t="s">
        <v>128</v>
      </c>
      <c r="AU351" s="230" t="s">
        <v>87</v>
      </c>
      <c r="AY351" s="18" t="s">
        <v>126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85</v>
      </c>
      <c r="BK351" s="231">
        <f>ROUND(I351*H351,2)</f>
        <v>0</v>
      </c>
      <c r="BL351" s="18" t="s">
        <v>133</v>
      </c>
      <c r="BM351" s="230" t="s">
        <v>707</v>
      </c>
    </row>
    <row r="352" s="2" customFormat="1">
      <c r="A352" s="39"/>
      <c r="B352" s="40"/>
      <c r="C352" s="41"/>
      <c r="D352" s="232" t="s">
        <v>135</v>
      </c>
      <c r="E352" s="41"/>
      <c r="F352" s="233" t="s">
        <v>391</v>
      </c>
      <c r="G352" s="41"/>
      <c r="H352" s="41"/>
      <c r="I352" s="234"/>
      <c r="J352" s="41"/>
      <c r="K352" s="41"/>
      <c r="L352" s="45"/>
      <c r="M352" s="235"/>
      <c r="N352" s="236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135</v>
      </c>
      <c r="AU352" s="18" t="s">
        <v>87</v>
      </c>
    </row>
    <row r="353" s="2" customFormat="1">
      <c r="A353" s="39"/>
      <c r="B353" s="40"/>
      <c r="C353" s="41"/>
      <c r="D353" s="237" t="s">
        <v>137</v>
      </c>
      <c r="E353" s="41"/>
      <c r="F353" s="238" t="s">
        <v>392</v>
      </c>
      <c r="G353" s="41"/>
      <c r="H353" s="41"/>
      <c r="I353" s="234"/>
      <c r="J353" s="41"/>
      <c r="K353" s="41"/>
      <c r="L353" s="45"/>
      <c r="M353" s="235"/>
      <c r="N353" s="236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137</v>
      </c>
      <c r="AU353" s="18" t="s">
        <v>87</v>
      </c>
    </row>
    <row r="354" s="13" customFormat="1">
      <c r="A354" s="13"/>
      <c r="B354" s="239"/>
      <c r="C354" s="240"/>
      <c r="D354" s="232" t="s">
        <v>139</v>
      </c>
      <c r="E354" s="241" t="s">
        <v>1</v>
      </c>
      <c r="F354" s="242" t="s">
        <v>708</v>
      </c>
      <c r="G354" s="240"/>
      <c r="H354" s="243">
        <v>2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139</v>
      </c>
      <c r="AU354" s="249" t="s">
        <v>87</v>
      </c>
      <c r="AV354" s="13" t="s">
        <v>87</v>
      </c>
      <c r="AW354" s="13" t="s">
        <v>34</v>
      </c>
      <c r="AX354" s="13" t="s">
        <v>85</v>
      </c>
      <c r="AY354" s="249" t="s">
        <v>126</v>
      </c>
    </row>
    <row r="355" s="2" customFormat="1" ht="16.5" customHeight="1">
      <c r="A355" s="39"/>
      <c r="B355" s="40"/>
      <c r="C355" s="219" t="s">
        <v>709</v>
      </c>
      <c r="D355" s="219" t="s">
        <v>128</v>
      </c>
      <c r="E355" s="220" t="s">
        <v>395</v>
      </c>
      <c r="F355" s="221" t="s">
        <v>396</v>
      </c>
      <c r="G355" s="222" t="s">
        <v>324</v>
      </c>
      <c r="H355" s="223">
        <v>3</v>
      </c>
      <c r="I355" s="224"/>
      <c r="J355" s="225">
        <f>ROUND(I355*H355,2)</f>
        <v>0</v>
      </c>
      <c r="K355" s="221" t="s">
        <v>132</v>
      </c>
      <c r="L355" s="45"/>
      <c r="M355" s="226" t="s">
        <v>1</v>
      </c>
      <c r="N355" s="227" t="s">
        <v>42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0.10000000000000001</v>
      </c>
      <c r="T355" s="229">
        <f>S355*H355</f>
        <v>0.30000000000000004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133</v>
      </c>
      <c r="AT355" s="230" t="s">
        <v>128</v>
      </c>
      <c r="AU355" s="230" t="s">
        <v>87</v>
      </c>
      <c r="AY355" s="18" t="s">
        <v>126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85</v>
      </c>
      <c r="BK355" s="231">
        <f>ROUND(I355*H355,2)</f>
        <v>0</v>
      </c>
      <c r="BL355" s="18" t="s">
        <v>133</v>
      </c>
      <c r="BM355" s="230" t="s">
        <v>710</v>
      </c>
    </row>
    <row r="356" s="2" customFormat="1">
      <c r="A356" s="39"/>
      <c r="B356" s="40"/>
      <c r="C356" s="41"/>
      <c r="D356" s="232" t="s">
        <v>135</v>
      </c>
      <c r="E356" s="41"/>
      <c r="F356" s="233" t="s">
        <v>398</v>
      </c>
      <c r="G356" s="41"/>
      <c r="H356" s="41"/>
      <c r="I356" s="234"/>
      <c r="J356" s="41"/>
      <c r="K356" s="41"/>
      <c r="L356" s="45"/>
      <c r="M356" s="235"/>
      <c r="N356" s="236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135</v>
      </c>
      <c r="AU356" s="18" t="s">
        <v>87</v>
      </c>
    </row>
    <row r="357" s="2" customFormat="1">
      <c r="A357" s="39"/>
      <c r="B357" s="40"/>
      <c r="C357" s="41"/>
      <c r="D357" s="237" t="s">
        <v>137</v>
      </c>
      <c r="E357" s="41"/>
      <c r="F357" s="238" t="s">
        <v>399</v>
      </c>
      <c r="G357" s="41"/>
      <c r="H357" s="41"/>
      <c r="I357" s="234"/>
      <c r="J357" s="41"/>
      <c r="K357" s="41"/>
      <c r="L357" s="45"/>
      <c r="M357" s="235"/>
      <c r="N357" s="236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137</v>
      </c>
      <c r="AU357" s="18" t="s">
        <v>87</v>
      </c>
    </row>
    <row r="358" s="13" customFormat="1">
      <c r="A358" s="13"/>
      <c r="B358" s="239"/>
      <c r="C358" s="240"/>
      <c r="D358" s="232" t="s">
        <v>139</v>
      </c>
      <c r="E358" s="241" t="s">
        <v>1</v>
      </c>
      <c r="F358" s="242" t="s">
        <v>711</v>
      </c>
      <c r="G358" s="240"/>
      <c r="H358" s="243">
        <v>3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9" t="s">
        <v>139</v>
      </c>
      <c r="AU358" s="249" t="s">
        <v>87</v>
      </c>
      <c r="AV358" s="13" t="s">
        <v>87</v>
      </c>
      <c r="AW358" s="13" t="s">
        <v>34</v>
      </c>
      <c r="AX358" s="13" t="s">
        <v>85</v>
      </c>
      <c r="AY358" s="249" t="s">
        <v>126</v>
      </c>
    </row>
    <row r="359" s="2" customFormat="1" ht="16.5" customHeight="1">
      <c r="A359" s="39"/>
      <c r="B359" s="40"/>
      <c r="C359" s="219" t="s">
        <v>712</v>
      </c>
      <c r="D359" s="219" t="s">
        <v>128</v>
      </c>
      <c r="E359" s="220" t="s">
        <v>402</v>
      </c>
      <c r="F359" s="221" t="s">
        <v>403</v>
      </c>
      <c r="G359" s="222" t="s">
        <v>324</v>
      </c>
      <c r="H359" s="223">
        <v>4</v>
      </c>
      <c r="I359" s="224"/>
      <c r="J359" s="225">
        <f>ROUND(I359*H359,2)</f>
        <v>0</v>
      </c>
      <c r="K359" s="221" t="s">
        <v>132</v>
      </c>
      <c r="L359" s="45"/>
      <c r="M359" s="226" t="s">
        <v>1</v>
      </c>
      <c r="N359" s="227" t="s">
        <v>42</v>
      </c>
      <c r="O359" s="92"/>
      <c r="P359" s="228">
        <f>O359*H359</f>
        <v>0</v>
      </c>
      <c r="Q359" s="228">
        <v>0.21734000000000001</v>
      </c>
      <c r="R359" s="228">
        <f>Q359*H359</f>
        <v>0.86936000000000002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133</v>
      </c>
      <c r="AT359" s="230" t="s">
        <v>128</v>
      </c>
      <c r="AU359" s="230" t="s">
        <v>87</v>
      </c>
      <c r="AY359" s="18" t="s">
        <v>126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85</v>
      </c>
      <c r="BK359" s="231">
        <f>ROUND(I359*H359,2)</f>
        <v>0</v>
      </c>
      <c r="BL359" s="18" t="s">
        <v>133</v>
      </c>
      <c r="BM359" s="230" t="s">
        <v>713</v>
      </c>
    </row>
    <row r="360" s="2" customFormat="1">
      <c r="A360" s="39"/>
      <c r="B360" s="40"/>
      <c r="C360" s="41"/>
      <c r="D360" s="232" t="s">
        <v>135</v>
      </c>
      <c r="E360" s="41"/>
      <c r="F360" s="233" t="s">
        <v>403</v>
      </c>
      <c r="G360" s="41"/>
      <c r="H360" s="41"/>
      <c r="I360" s="234"/>
      <c r="J360" s="41"/>
      <c r="K360" s="41"/>
      <c r="L360" s="45"/>
      <c r="M360" s="235"/>
      <c r="N360" s="236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135</v>
      </c>
      <c r="AU360" s="18" t="s">
        <v>87</v>
      </c>
    </row>
    <row r="361" s="2" customFormat="1">
      <c r="A361" s="39"/>
      <c r="B361" s="40"/>
      <c r="C361" s="41"/>
      <c r="D361" s="237" t="s">
        <v>137</v>
      </c>
      <c r="E361" s="41"/>
      <c r="F361" s="238" t="s">
        <v>405</v>
      </c>
      <c r="G361" s="41"/>
      <c r="H361" s="41"/>
      <c r="I361" s="234"/>
      <c r="J361" s="41"/>
      <c r="K361" s="41"/>
      <c r="L361" s="45"/>
      <c r="M361" s="235"/>
      <c r="N361" s="236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137</v>
      </c>
      <c r="AU361" s="18" t="s">
        <v>87</v>
      </c>
    </row>
    <row r="362" s="13" customFormat="1">
      <c r="A362" s="13"/>
      <c r="B362" s="239"/>
      <c r="C362" s="240"/>
      <c r="D362" s="232" t="s">
        <v>139</v>
      </c>
      <c r="E362" s="241" t="s">
        <v>1</v>
      </c>
      <c r="F362" s="242" t="s">
        <v>714</v>
      </c>
      <c r="G362" s="240"/>
      <c r="H362" s="243">
        <v>4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9" t="s">
        <v>139</v>
      </c>
      <c r="AU362" s="249" t="s">
        <v>87</v>
      </c>
      <c r="AV362" s="13" t="s">
        <v>87</v>
      </c>
      <c r="AW362" s="13" t="s">
        <v>34</v>
      </c>
      <c r="AX362" s="13" t="s">
        <v>85</v>
      </c>
      <c r="AY362" s="249" t="s">
        <v>126</v>
      </c>
    </row>
    <row r="363" s="2" customFormat="1" ht="16.5" customHeight="1">
      <c r="A363" s="39"/>
      <c r="B363" s="40"/>
      <c r="C363" s="261" t="s">
        <v>715</v>
      </c>
      <c r="D363" s="261" t="s">
        <v>223</v>
      </c>
      <c r="E363" s="262" t="s">
        <v>408</v>
      </c>
      <c r="F363" s="263" t="s">
        <v>409</v>
      </c>
      <c r="G363" s="264" t="s">
        <v>324</v>
      </c>
      <c r="H363" s="265">
        <v>4</v>
      </c>
      <c r="I363" s="266"/>
      <c r="J363" s="267">
        <f>ROUND(I363*H363,2)</f>
        <v>0</v>
      </c>
      <c r="K363" s="263" t="s">
        <v>132</v>
      </c>
      <c r="L363" s="268"/>
      <c r="M363" s="269" t="s">
        <v>1</v>
      </c>
      <c r="N363" s="270" t="s">
        <v>42</v>
      </c>
      <c r="O363" s="92"/>
      <c r="P363" s="228">
        <f>O363*H363</f>
        <v>0</v>
      </c>
      <c r="Q363" s="228">
        <v>0.108</v>
      </c>
      <c r="R363" s="228">
        <f>Q363*H363</f>
        <v>0.432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183</v>
      </c>
      <c r="AT363" s="230" t="s">
        <v>223</v>
      </c>
      <c r="AU363" s="230" t="s">
        <v>87</v>
      </c>
      <c r="AY363" s="18" t="s">
        <v>126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85</v>
      </c>
      <c r="BK363" s="231">
        <f>ROUND(I363*H363,2)</f>
        <v>0</v>
      </c>
      <c r="BL363" s="18" t="s">
        <v>133</v>
      </c>
      <c r="BM363" s="230" t="s">
        <v>716</v>
      </c>
    </row>
    <row r="364" s="2" customFormat="1">
      <c r="A364" s="39"/>
      <c r="B364" s="40"/>
      <c r="C364" s="41"/>
      <c r="D364" s="232" t="s">
        <v>135</v>
      </c>
      <c r="E364" s="41"/>
      <c r="F364" s="233" t="s">
        <v>409</v>
      </c>
      <c r="G364" s="41"/>
      <c r="H364" s="41"/>
      <c r="I364" s="234"/>
      <c r="J364" s="41"/>
      <c r="K364" s="41"/>
      <c r="L364" s="45"/>
      <c r="M364" s="235"/>
      <c r="N364" s="236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135</v>
      </c>
      <c r="AU364" s="18" t="s">
        <v>87</v>
      </c>
    </row>
    <row r="365" s="13" customFormat="1">
      <c r="A365" s="13"/>
      <c r="B365" s="239"/>
      <c r="C365" s="240"/>
      <c r="D365" s="232" t="s">
        <v>139</v>
      </c>
      <c r="E365" s="241" t="s">
        <v>1</v>
      </c>
      <c r="F365" s="242" t="s">
        <v>133</v>
      </c>
      <c r="G365" s="240"/>
      <c r="H365" s="243">
        <v>4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139</v>
      </c>
      <c r="AU365" s="249" t="s">
        <v>87</v>
      </c>
      <c r="AV365" s="13" t="s">
        <v>87</v>
      </c>
      <c r="AW365" s="13" t="s">
        <v>34</v>
      </c>
      <c r="AX365" s="13" t="s">
        <v>85</v>
      </c>
      <c r="AY365" s="249" t="s">
        <v>126</v>
      </c>
    </row>
    <row r="366" s="12" customFormat="1" ht="22.8" customHeight="1">
      <c r="A366" s="12"/>
      <c r="B366" s="203"/>
      <c r="C366" s="204"/>
      <c r="D366" s="205" t="s">
        <v>76</v>
      </c>
      <c r="E366" s="217" t="s">
        <v>192</v>
      </c>
      <c r="F366" s="217" t="s">
        <v>411</v>
      </c>
      <c r="G366" s="204"/>
      <c r="H366" s="204"/>
      <c r="I366" s="207"/>
      <c r="J366" s="218">
        <f>BK366</f>
        <v>0</v>
      </c>
      <c r="K366" s="204"/>
      <c r="L366" s="209"/>
      <c r="M366" s="210"/>
      <c r="N366" s="211"/>
      <c r="O366" s="211"/>
      <c r="P366" s="212">
        <f>SUM(P367:P428)</f>
        <v>0</v>
      </c>
      <c r="Q366" s="211"/>
      <c r="R366" s="212">
        <f>SUM(R367:R428)</f>
        <v>15.501056</v>
      </c>
      <c r="S366" s="211"/>
      <c r="T366" s="213">
        <f>SUM(T367:T428)</f>
        <v>0.0080000000000000002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4" t="s">
        <v>85</v>
      </c>
      <c r="AT366" s="215" t="s">
        <v>76</v>
      </c>
      <c r="AU366" s="215" t="s">
        <v>85</v>
      </c>
      <c r="AY366" s="214" t="s">
        <v>126</v>
      </c>
      <c r="BK366" s="216">
        <f>SUM(BK367:BK428)</f>
        <v>0</v>
      </c>
    </row>
    <row r="367" s="2" customFormat="1" ht="16.5" customHeight="1">
      <c r="A367" s="39"/>
      <c r="B367" s="40"/>
      <c r="C367" s="219" t="s">
        <v>717</v>
      </c>
      <c r="D367" s="219" t="s">
        <v>128</v>
      </c>
      <c r="E367" s="220" t="s">
        <v>718</v>
      </c>
      <c r="F367" s="221" t="s">
        <v>719</v>
      </c>
      <c r="G367" s="222" t="s">
        <v>324</v>
      </c>
      <c r="H367" s="223">
        <v>1</v>
      </c>
      <c r="I367" s="224"/>
      <c r="J367" s="225">
        <f>ROUND(I367*H367,2)</f>
        <v>0</v>
      </c>
      <c r="K367" s="221" t="s">
        <v>132</v>
      </c>
      <c r="L367" s="45"/>
      <c r="M367" s="226" t="s">
        <v>1</v>
      </c>
      <c r="N367" s="227" t="s">
        <v>42</v>
      </c>
      <c r="O367" s="92"/>
      <c r="P367" s="228">
        <f>O367*H367</f>
        <v>0</v>
      </c>
      <c r="Q367" s="228">
        <v>0.00069999999999999999</v>
      </c>
      <c r="R367" s="228">
        <f>Q367*H367</f>
        <v>0.00069999999999999999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133</v>
      </c>
      <c r="AT367" s="230" t="s">
        <v>128</v>
      </c>
      <c r="AU367" s="230" t="s">
        <v>87</v>
      </c>
      <c r="AY367" s="18" t="s">
        <v>126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85</v>
      </c>
      <c r="BK367" s="231">
        <f>ROUND(I367*H367,2)</f>
        <v>0</v>
      </c>
      <c r="BL367" s="18" t="s">
        <v>133</v>
      </c>
      <c r="BM367" s="230" t="s">
        <v>720</v>
      </c>
    </row>
    <row r="368" s="2" customFormat="1">
      <c r="A368" s="39"/>
      <c r="B368" s="40"/>
      <c r="C368" s="41"/>
      <c r="D368" s="232" t="s">
        <v>135</v>
      </c>
      <c r="E368" s="41"/>
      <c r="F368" s="233" t="s">
        <v>721</v>
      </c>
      <c r="G368" s="41"/>
      <c r="H368" s="41"/>
      <c r="I368" s="234"/>
      <c r="J368" s="41"/>
      <c r="K368" s="41"/>
      <c r="L368" s="45"/>
      <c r="M368" s="235"/>
      <c r="N368" s="236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135</v>
      </c>
      <c r="AU368" s="18" t="s">
        <v>87</v>
      </c>
    </row>
    <row r="369" s="2" customFormat="1">
      <c r="A369" s="39"/>
      <c r="B369" s="40"/>
      <c r="C369" s="41"/>
      <c r="D369" s="237" t="s">
        <v>137</v>
      </c>
      <c r="E369" s="41"/>
      <c r="F369" s="238" t="s">
        <v>722</v>
      </c>
      <c r="G369" s="41"/>
      <c r="H369" s="41"/>
      <c r="I369" s="234"/>
      <c r="J369" s="41"/>
      <c r="K369" s="41"/>
      <c r="L369" s="45"/>
      <c r="M369" s="235"/>
      <c r="N369" s="236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137</v>
      </c>
      <c r="AU369" s="18" t="s">
        <v>87</v>
      </c>
    </row>
    <row r="370" s="13" customFormat="1">
      <c r="A370" s="13"/>
      <c r="B370" s="239"/>
      <c r="C370" s="240"/>
      <c r="D370" s="232" t="s">
        <v>139</v>
      </c>
      <c r="E370" s="241" t="s">
        <v>1</v>
      </c>
      <c r="F370" s="242" t="s">
        <v>723</v>
      </c>
      <c r="G370" s="240"/>
      <c r="H370" s="243">
        <v>1</v>
      </c>
      <c r="I370" s="244"/>
      <c r="J370" s="240"/>
      <c r="K370" s="240"/>
      <c r="L370" s="245"/>
      <c r="M370" s="246"/>
      <c r="N370" s="247"/>
      <c r="O370" s="247"/>
      <c r="P370" s="247"/>
      <c r="Q370" s="247"/>
      <c r="R370" s="247"/>
      <c r="S370" s="247"/>
      <c r="T370" s="24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9" t="s">
        <v>139</v>
      </c>
      <c r="AU370" s="249" t="s">
        <v>87</v>
      </c>
      <c r="AV370" s="13" t="s">
        <v>87</v>
      </c>
      <c r="AW370" s="13" t="s">
        <v>34</v>
      </c>
      <c r="AX370" s="13" t="s">
        <v>85</v>
      </c>
      <c r="AY370" s="249" t="s">
        <v>126</v>
      </c>
    </row>
    <row r="371" s="2" customFormat="1" ht="16.5" customHeight="1">
      <c r="A371" s="39"/>
      <c r="B371" s="40"/>
      <c r="C371" s="219" t="s">
        <v>724</v>
      </c>
      <c r="D371" s="219" t="s">
        <v>128</v>
      </c>
      <c r="E371" s="220" t="s">
        <v>725</v>
      </c>
      <c r="F371" s="221" t="s">
        <v>726</v>
      </c>
      <c r="G371" s="222" t="s">
        <v>324</v>
      </c>
      <c r="H371" s="223">
        <v>1</v>
      </c>
      <c r="I371" s="224"/>
      <c r="J371" s="225">
        <f>ROUND(I371*H371,2)</f>
        <v>0</v>
      </c>
      <c r="K371" s="221" t="s">
        <v>132</v>
      </c>
      <c r="L371" s="45"/>
      <c r="M371" s="226" t="s">
        <v>1</v>
      </c>
      <c r="N371" s="227" t="s">
        <v>42</v>
      </c>
      <c r="O371" s="92"/>
      <c r="P371" s="228">
        <f>O371*H371</f>
        <v>0</v>
      </c>
      <c r="Q371" s="228">
        <v>1.0000000000000001E-05</v>
      </c>
      <c r="R371" s="228">
        <f>Q371*H371</f>
        <v>1.0000000000000001E-05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133</v>
      </c>
      <c r="AT371" s="230" t="s">
        <v>128</v>
      </c>
      <c r="AU371" s="230" t="s">
        <v>87</v>
      </c>
      <c r="AY371" s="18" t="s">
        <v>126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85</v>
      </c>
      <c r="BK371" s="231">
        <f>ROUND(I371*H371,2)</f>
        <v>0</v>
      </c>
      <c r="BL371" s="18" t="s">
        <v>133</v>
      </c>
      <c r="BM371" s="230" t="s">
        <v>727</v>
      </c>
    </row>
    <row r="372" s="2" customFormat="1">
      <c r="A372" s="39"/>
      <c r="B372" s="40"/>
      <c r="C372" s="41"/>
      <c r="D372" s="232" t="s">
        <v>135</v>
      </c>
      <c r="E372" s="41"/>
      <c r="F372" s="233" t="s">
        <v>728</v>
      </c>
      <c r="G372" s="41"/>
      <c r="H372" s="41"/>
      <c r="I372" s="234"/>
      <c r="J372" s="41"/>
      <c r="K372" s="41"/>
      <c r="L372" s="45"/>
      <c r="M372" s="235"/>
      <c r="N372" s="236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135</v>
      </c>
      <c r="AU372" s="18" t="s">
        <v>87</v>
      </c>
    </row>
    <row r="373" s="2" customFormat="1">
      <c r="A373" s="39"/>
      <c r="B373" s="40"/>
      <c r="C373" s="41"/>
      <c r="D373" s="237" t="s">
        <v>137</v>
      </c>
      <c r="E373" s="41"/>
      <c r="F373" s="238" t="s">
        <v>729</v>
      </c>
      <c r="G373" s="41"/>
      <c r="H373" s="41"/>
      <c r="I373" s="234"/>
      <c r="J373" s="41"/>
      <c r="K373" s="41"/>
      <c r="L373" s="45"/>
      <c r="M373" s="235"/>
      <c r="N373" s="236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137</v>
      </c>
      <c r="AU373" s="18" t="s">
        <v>87</v>
      </c>
    </row>
    <row r="374" s="13" customFormat="1">
      <c r="A374" s="13"/>
      <c r="B374" s="239"/>
      <c r="C374" s="240"/>
      <c r="D374" s="232" t="s">
        <v>139</v>
      </c>
      <c r="E374" s="241" t="s">
        <v>1</v>
      </c>
      <c r="F374" s="242" t="s">
        <v>730</v>
      </c>
      <c r="G374" s="240"/>
      <c r="H374" s="243">
        <v>1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139</v>
      </c>
      <c r="AU374" s="249" t="s">
        <v>87</v>
      </c>
      <c r="AV374" s="13" t="s">
        <v>87</v>
      </c>
      <c r="AW374" s="13" t="s">
        <v>34</v>
      </c>
      <c r="AX374" s="13" t="s">
        <v>85</v>
      </c>
      <c r="AY374" s="249" t="s">
        <v>126</v>
      </c>
    </row>
    <row r="375" s="2" customFormat="1" ht="16.5" customHeight="1">
      <c r="A375" s="39"/>
      <c r="B375" s="40"/>
      <c r="C375" s="261" t="s">
        <v>731</v>
      </c>
      <c r="D375" s="261" t="s">
        <v>223</v>
      </c>
      <c r="E375" s="262" t="s">
        <v>732</v>
      </c>
      <c r="F375" s="263" t="s">
        <v>733</v>
      </c>
      <c r="G375" s="264" t="s">
        <v>324</v>
      </c>
      <c r="H375" s="265">
        <v>2</v>
      </c>
      <c r="I375" s="266"/>
      <c r="J375" s="267">
        <f>ROUND(I375*H375,2)</f>
        <v>0</v>
      </c>
      <c r="K375" s="263" t="s">
        <v>132</v>
      </c>
      <c r="L375" s="268"/>
      <c r="M375" s="269" t="s">
        <v>1</v>
      </c>
      <c r="N375" s="270" t="s">
        <v>42</v>
      </c>
      <c r="O375" s="92"/>
      <c r="P375" s="228">
        <f>O375*H375</f>
        <v>0</v>
      </c>
      <c r="Q375" s="228">
        <v>0.0025999999999999999</v>
      </c>
      <c r="R375" s="228">
        <f>Q375*H375</f>
        <v>0.0051999999999999998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183</v>
      </c>
      <c r="AT375" s="230" t="s">
        <v>223</v>
      </c>
      <c r="AU375" s="230" t="s">
        <v>87</v>
      </c>
      <c r="AY375" s="18" t="s">
        <v>126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85</v>
      </c>
      <c r="BK375" s="231">
        <f>ROUND(I375*H375,2)</f>
        <v>0</v>
      </c>
      <c r="BL375" s="18" t="s">
        <v>133</v>
      </c>
      <c r="BM375" s="230" t="s">
        <v>734</v>
      </c>
    </row>
    <row r="376" s="2" customFormat="1">
      <c r="A376" s="39"/>
      <c r="B376" s="40"/>
      <c r="C376" s="41"/>
      <c r="D376" s="232" t="s">
        <v>135</v>
      </c>
      <c r="E376" s="41"/>
      <c r="F376" s="233" t="s">
        <v>733</v>
      </c>
      <c r="G376" s="41"/>
      <c r="H376" s="41"/>
      <c r="I376" s="234"/>
      <c r="J376" s="41"/>
      <c r="K376" s="41"/>
      <c r="L376" s="45"/>
      <c r="M376" s="235"/>
      <c r="N376" s="236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135</v>
      </c>
      <c r="AU376" s="18" t="s">
        <v>87</v>
      </c>
    </row>
    <row r="377" s="13" customFormat="1">
      <c r="A377" s="13"/>
      <c r="B377" s="239"/>
      <c r="C377" s="240"/>
      <c r="D377" s="232" t="s">
        <v>139</v>
      </c>
      <c r="E377" s="241" t="s">
        <v>1</v>
      </c>
      <c r="F377" s="242" t="s">
        <v>735</v>
      </c>
      <c r="G377" s="240"/>
      <c r="H377" s="243">
        <v>2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9" t="s">
        <v>139</v>
      </c>
      <c r="AU377" s="249" t="s">
        <v>87</v>
      </c>
      <c r="AV377" s="13" t="s">
        <v>87</v>
      </c>
      <c r="AW377" s="13" t="s">
        <v>34</v>
      </c>
      <c r="AX377" s="13" t="s">
        <v>85</v>
      </c>
      <c r="AY377" s="249" t="s">
        <v>126</v>
      </c>
    </row>
    <row r="378" s="2" customFormat="1" ht="16.5" customHeight="1">
      <c r="A378" s="39"/>
      <c r="B378" s="40"/>
      <c r="C378" s="219" t="s">
        <v>736</v>
      </c>
      <c r="D378" s="219" t="s">
        <v>128</v>
      </c>
      <c r="E378" s="220" t="s">
        <v>737</v>
      </c>
      <c r="F378" s="221" t="s">
        <v>738</v>
      </c>
      <c r="G378" s="222" t="s">
        <v>324</v>
      </c>
      <c r="H378" s="223">
        <v>1</v>
      </c>
      <c r="I378" s="224"/>
      <c r="J378" s="225">
        <f>ROUND(I378*H378,2)</f>
        <v>0</v>
      </c>
      <c r="K378" s="221" t="s">
        <v>132</v>
      </c>
      <c r="L378" s="45"/>
      <c r="M378" s="226" t="s">
        <v>1</v>
      </c>
      <c r="N378" s="227" t="s">
        <v>42</v>
      </c>
      <c r="O378" s="92"/>
      <c r="P378" s="228">
        <f>O378*H378</f>
        <v>0</v>
      </c>
      <c r="Q378" s="228">
        <v>0.11241</v>
      </c>
      <c r="R378" s="228">
        <f>Q378*H378</f>
        <v>0.11241</v>
      </c>
      <c r="S378" s="228">
        <v>0</v>
      </c>
      <c r="T378" s="22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0" t="s">
        <v>133</v>
      </c>
      <c r="AT378" s="230" t="s">
        <v>128</v>
      </c>
      <c r="AU378" s="230" t="s">
        <v>87</v>
      </c>
      <c r="AY378" s="18" t="s">
        <v>126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8" t="s">
        <v>85</v>
      </c>
      <c r="BK378" s="231">
        <f>ROUND(I378*H378,2)</f>
        <v>0</v>
      </c>
      <c r="BL378" s="18" t="s">
        <v>133</v>
      </c>
      <c r="BM378" s="230" t="s">
        <v>739</v>
      </c>
    </row>
    <row r="379" s="2" customFormat="1">
      <c r="A379" s="39"/>
      <c r="B379" s="40"/>
      <c r="C379" s="41"/>
      <c r="D379" s="232" t="s">
        <v>135</v>
      </c>
      <c r="E379" s="41"/>
      <c r="F379" s="233" t="s">
        <v>740</v>
      </c>
      <c r="G379" s="41"/>
      <c r="H379" s="41"/>
      <c r="I379" s="234"/>
      <c r="J379" s="41"/>
      <c r="K379" s="41"/>
      <c r="L379" s="45"/>
      <c r="M379" s="235"/>
      <c r="N379" s="236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135</v>
      </c>
      <c r="AU379" s="18" t="s">
        <v>87</v>
      </c>
    </row>
    <row r="380" s="2" customFormat="1">
      <c r="A380" s="39"/>
      <c r="B380" s="40"/>
      <c r="C380" s="41"/>
      <c r="D380" s="237" t="s">
        <v>137</v>
      </c>
      <c r="E380" s="41"/>
      <c r="F380" s="238" t="s">
        <v>741</v>
      </c>
      <c r="G380" s="41"/>
      <c r="H380" s="41"/>
      <c r="I380" s="234"/>
      <c r="J380" s="41"/>
      <c r="K380" s="41"/>
      <c r="L380" s="45"/>
      <c r="M380" s="235"/>
      <c r="N380" s="236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137</v>
      </c>
      <c r="AU380" s="18" t="s">
        <v>87</v>
      </c>
    </row>
    <row r="381" s="13" customFormat="1">
      <c r="A381" s="13"/>
      <c r="B381" s="239"/>
      <c r="C381" s="240"/>
      <c r="D381" s="232" t="s">
        <v>139</v>
      </c>
      <c r="E381" s="241" t="s">
        <v>1</v>
      </c>
      <c r="F381" s="242" t="s">
        <v>742</v>
      </c>
      <c r="G381" s="240"/>
      <c r="H381" s="243">
        <v>1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139</v>
      </c>
      <c r="AU381" s="249" t="s">
        <v>87</v>
      </c>
      <c r="AV381" s="13" t="s">
        <v>87</v>
      </c>
      <c r="AW381" s="13" t="s">
        <v>34</v>
      </c>
      <c r="AX381" s="13" t="s">
        <v>85</v>
      </c>
      <c r="AY381" s="249" t="s">
        <v>126</v>
      </c>
    </row>
    <row r="382" s="2" customFormat="1" ht="16.5" customHeight="1">
      <c r="A382" s="39"/>
      <c r="B382" s="40"/>
      <c r="C382" s="261" t="s">
        <v>743</v>
      </c>
      <c r="D382" s="261" t="s">
        <v>223</v>
      </c>
      <c r="E382" s="262" t="s">
        <v>744</v>
      </c>
      <c r="F382" s="263" t="s">
        <v>745</v>
      </c>
      <c r="G382" s="264" t="s">
        <v>324</v>
      </c>
      <c r="H382" s="265">
        <v>1</v>
      </c>
      <c r="I382" s="266"/>
      <c r="J382" s="267">
        <f>ROUND(I382*H382,2)</f>
        <v>0</v>
      </c>
      <c r="K382" s="263" t="s">
        <v>132</v>
      </c>
      <c r="L382" s="268"/>
      <c r="M382" s="269" t="s">
        <v>1</v>
      </c>
      <c r="N382" s="270" t="s">
        <v>42</v>
      </c>
      <c r="O382" s="92"/>
      <c r="P382" s="228">
        <f>O382*H382</f>
        <v>0</v>
      </c>
      <c r="Q382" s="228">
        <v>0.0061000000000000004</v>
      </c>
      <c r="R382" s="228">
        <f>Q382*H382</f>
        <v>0.0061000000000000004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183</v>
      </c>
      <c r="AT382" s="230" t="s">
        <v>223</v>
      </c>
      <c r="AU382" s="230" t="s">
        <v>87</v>
      </c>
      <c r="AY382" s="18" t="s">
        <v>126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85</v>
      </c>
      <c r="BK382" s="231">
        <f>ROUND(I382*H382,2)</f>
        <v>0</v>
      </c>
      <c r="BL382" s="18" t="s">
        <v>133</v>
      </c>
      <c r="BM382" s="230" t="s">
        <v>746</v>
      </c>
    </row>
    <row r="383" s="2" customFormat="1">
      <c r="A383" s="39"/>
      <c r="B383" s="40"/>
      <c r="C383" s="41"/>
      <c r="D383" s="232" t="s">
        <v>135</v>
      </c>
      <c r="E383" s="41"/>
      <c r="F383" s="233" t="s">
        <v>745</v>
      </c>
      <c r="G383" s="41"/>
      <c r="H383" s="41"/>
      <c r="I383" s="234"/>
      <c r="J383" s="41"/>
      <c r="K383" s="41"/>
      <c r="L383" s="45"/>
      <c r="M383" s="235"/>
      <c r="N383" s="236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135</v>
      </c>
      <c r="AU383" s="18" t="s">
        <v>87</v>
      </c>
    </row>
    <row r="384" s="13" customFormat="1">
      <c r="A384" s="13"/>
      <c r="B384" s="239"/>
      <c r="C384" s="240"/>
      <c r="D384" s="232" t="s">
        <v>139</v>
      </c>
      <c r="E384" s="241" t="s">
        <v>1</v>
      </c>
      <c r="F384" s="242" t="s">
        <v>747</v>
      </c>
      <c r="G384" s="240"/>
      <c r="H384" s="243">
        <v>1</v>
      </c>
      <c r="I384" s="244"/>
      <c r="J384" s="240"/>
      <c r="K384" s="240"/>
      <c r="L384" s="245"/>
      <c r="M384" s="246"/>
      <c r="N384" s="247"/>
      <c r="O384" s="247"/>
      <c r="P384" s="247"/>
      <c r="Q384" s="247"/>
      <c r="R384" s="247"/>
      <c r="S384" s="247"/>
      <c r="T384" s="24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9" t="s">
        <v>139</v>
      </c>
      <c r="AU384" s="249" t="s">
        <v>87</v>
      </c>
      <c r="AV384" s="13" t="s">
        <v>87</v>
      </c>
      <c r="AW384" s="13" t="s">
        <v>34</v>
      </c>
      <c r="AX384" s="13" t="s">
        <v>85</v>
      </c>
      <c r="AY384" s="249" t="s">
        <v>126</v>
      </c>
    </row>
    <row r="385" s="2" customFormat="1" ht="21.75" customHeight="1">
      <c r="A385" s="39"/>
      <c r="B385" s="40"/>
      <c r="C385" s="219" t="s">
        <v>748</v>
      </c>
      <c r="D385" s="219" t="s">
        <v>128</v>
      </c>
      <c r="E385" s="220" t="s">
        <v>413</v>
      </c>
      <c r="F385" s="221" t="s">
        <v>414</v>
      </c>
      <c r="G385" s="222" t="s">
        <v>163</v>
      </c>
      <c r="H385" s="223">
        <v>7</v>
      </c>
      <c r="I385" s="224"/>
      <c r="J385" s="225">
        <f>ROUND(I385*H385,2)</f>
        <v>0</v>
      </c>
      <c r="K385" s="221" t="s">
        <v>132</v>
      </c>
      <c r="L385" s="45"/>
      <c r="M385" s="226" t="s">
        <v>1</v>
      </c>
      <c r="N385" s="227" t="s">
        <v>42</v>
      </c>
      <c r="O385" s="92"/>
      <c r="P385" s="228">
        <f>O385*H385</f>
        <v>0</v>
      </c>
      <c r="Q385" s="228">
        <v>0.080879999999999994</v>
      </c>
      <c r="R385" s="228">
        <f>Q385*H385</f>
        <v>0.56616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133</v>
      </c>
      <c r="AT385" s="230" t="s">
        <v>128</v>
      </c>
      <c r="AU385" s="230" t="s">
        <v>87</v>
      </c>
      <c r="AY385" s="18" t="s">
        <v>126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85</v>
      </c>
      <c r="BK385" s="231">
        <f>ROUND(I385*H385,2)</f>
        <v>0</v>
      </c>
      <c r="BL385" s="18" t="s">
        <v>133</v>
      </c>
      <c r="BM385" s="230" t="s">
        <v>749</v>
      </c>
    </row>
    <row r="386" s="2" customFormat="1">
      <c r="A386" s="39"/>
      <c r="B386" s="40"/>
      <c r="C386" s="41"/>
      <c r="D386" s="232" t="s">
        <v>135</v>
      </c>
      <c r="E386" s="41"/>
      <c r="F386" s="233" t="s">
        <v>416</v>
      </c>
      <c r="G386" s="41"/>
      <c r="H386" s="41"/>
      <c r="I386" s="234"/>
      <c r="J386" s="41"/>
      <c r="K386" s="41"/>
      <c r="L386" s="45"/>
      <c r="M386" s="235"/>
      <c r="N386" s="236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135</v>
      </c>
      <c r="AU386" s="18" t="s">
        <v>87</v>
      </c>
    </row>
    <row r="387" s="2" customFormat="1">
      <c r="A387" s="39"/>
      <c r="B387" s="40"/>
      <c r="C387" s="41"/>
      <c r="D387" s="237" t="s">
        <v>137</v>
      </c>
      <c r="E387" s="41"/>
      <c r="F387" s="238" t="s">
        <v>417</v>
      </c>
      <c r="G387" s="41"/>
      <c r="H387" s="41"/>
      <c r="I387" s="234"/>
      <c r="J387" s="41"/>
      <c r="K387" s="41"/>
      <c r="L387" s="45"/>
      <c r="M387" s="235"/>
      <c r="N387" s="236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137</v>
      </c>
      <c r="AU387" s="18" t="s">
        <v>87</v>
      </c>
    </row>
    <row r="388" s="13" customFormat="1">
      <c r="A388" s="13"/>
      <c r="B388" s="239"/>
      <c r="C388" s="240"/>
      <c r="D388" s="232" t="s">
        <v>139</v>
      </c>
      <c r="E388" s="241" t="s">
        <v>1</v>
      </c>
      <c r="F388" s="242" t="s">
        <v>750</v>
      </c>
      <c r="G388" s="240"/>
      <c r="H388" s="243">
        <v>7</v>
      </c>
      <c r="I388" s="244"/>
      <c r="J388" s="240"/>
      <c r="K388" s="240"/>
      <c r="L388" s="245"/>
      <c r="M388" s="246"/>
      <c r="N388" s="247"/>
      <c r="O388" s="247"/>
      <c r="P388" s="247"/>
      <c r="Q388" s="247"/>
      <c r="R388" s="247"/>
      <c r="S388" s="247"/>
      <c r="T388" s="24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9" t="s">
        <v>139</v>
      </c>
      <c r="AU388" s="249" t="s">
        <v>87</v>
      </c>
      <c r="AV388" s="13" t="s">
        <v>87</v>
      </c>
      <c r="AW388" s="13" t="s">
        <v>34</v>
      </c>
      <c r="AX388" s="13" t="s">
        <v>85</v>
      </c>
      <c r="AY388" s="249" t="s">
        <v>126</v>
      </c>
    </row>
    <row r="389" s="2" customFormat="1" ht="16.5" customHeight="1">
      <c r="A389" s="39"/>
      <c r="B389" s="40"/>
      <c r="C389" s="261" t="s">
        <v>751</v>
      </c>
      <c r="D389" s="261" t="s">
        <v>223</v>
      </c>
      <c r="E389" s="262" t="s">
        <v>420</v>
      </c>
      <c r="F389" s="263" t="s">
        <v>421</v>
      </c>
      <c r="G389" s="264" t="s">
        <v>163</v>
      </c>
      <c r="H389" s="265">
        <v>7.1399999999999997</v>
      </c>
      <c r="I389" s="266"/>
      <c r="J389" s="267">
        <f>ROUND(I389*H389,2)</f>
        <v>0</v>
      </c>
      <c r="K389" s="263" t="s">
        <v>132</v>
      </c>
      <c r="L389" s="268"/>
      <c r="M389" s="269" t="s">
        <v>1</v>
      </c>
      <c r="N389" s="270" t="s">
        <v>42</v>
      </c>
      <c r="O389" s="92"/>
      <c r="P389" s="228">
        <f>O389*H389</f>
        <v>0</v>
      </c>
      <c r="Q389" s="228">
        <v>0.056000000000000001</v>
      </c>
      <c r="R389" s="228">
        <f>Q389*H389</f>
        <v>0.39983999999999997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183</v>
      </c>
      <c r="AT389" s="230" t="s">
        <v>223</v>
      </c>
      <c r="AU389" s="230" t="s">
        <v>87</v>
      </c>
      <c r="AY389" s="18" t="s">
        <v>126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85</v>
      </c>
      <c r="BK389" s="231">
        <f>ROUND(I389*H389,2)</f>
        <v>0</v>
      </c>
      <c r="BL389" s="18" t="s">
        <v>133</v>
      </c>
      <c r="BM389" s="230" t="s">
        <v>752</v>
      </c>
    </row>
    <row r="390" s="2" customFormat="1">
      <c r="A390" s="39"/>
      <c r="B390" s="40"/>
      <c r="C390" s="41"/>
      <c r="D390" s="232" t="s">
        <v>135</v>
      </c>
      <c r="E390" s="41"/>
      <c r="F390" s="233" t="s">
        <v>421</v>
      </c>
      <c r="G390" s="41"/>
      <c r="H390" s="41"/>
      <c r="I390" s="234"/>
      <c r="J390" s="41"/>
      <c r="K390" s="41"/>
      <c r="L390" s="45"/>
      <c r="M390" s="235"/>
      <c r="N390" s="236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135</v>
      </c>
      <c r="AU390" s="18" t="s">
        <v>87</v>
      </c>
    </row>
    <row r="391" s="13" customFormat="1">
      <c r="A391" s="13"/>
      <c r="B391" s="239"/>
      <c r="C391" s="240"/>
      <c r="D391" s="232" t="s">
        <v>139</v>
      </c>
      <c r="E391" s="241" t="s">
        <v>1</v>
      </c>
      <c r="F391" s="242" t="s">
        <v>753</v>
      </c>
      <c r="G391" s="240"/>
      <c r="H391" s="243">
        <v>7.1399999999999997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9" t="s">
        <v>139</v>
      </c>
      <c r="AU391" s="249" t="s">
        <v>87</v>
      </c>
      <c r="AV391" s="13" t="s">
        <v>87</v>
      </c>
      <c r="AW391" s="13" t="s">
        <v>34</v>
      </c>
      <c r="AX391" s="13" t="s">
        <v>85</v>
      </c>
      <c r="AY391" s="249" t="s">
        <v>126</v>
      </c>
    </row>
    <row r="392" s="2" customFormat="1" ht="16.5" customHeight="1">
      <c r="A392" s="39"/>
      <c r="B392" s="40"/>
      <c r="C392" s="219" t="s">
        <v>754</v>
      </c>
      <c r="D392" s="219" t="s">
        <v>128</v>
      </c>
      <c r="E392" s="220" t="s">
        <v>755</v>
      </c>
      <c r="F392" s="221" t="s">
        <v>756</v>
      </c>
      <c r="G392" s="222" t="s">
        <v>163</v>
      </c>
      <c r="H392" s="223">
        <v>2</v>
      </c>
      <c r="I392" s="224"/>
      <c r="J392" s="225">
        <f>ROUND(I392*H392,2)</f>
        <v>0</v>
      </c>
      <c r="K392" s="221" t="s">
        <v>132</v>
      </c>
      <c r="L392" s="45"/>
      <c r="M392" s="226" t="s">
        <v>1</v>
      </c>
      <c r="N392" s="227" t="s">
        <v>42</v>
      </c>
      <c r="O392" s="92"/>
      <c r="P392" s="228">
        <f>O392*H392</f>
        <v>0</v>
      </c>
      <c r="Q392" s="228">
        <v>0.071900000000000006</v>
      </c>
      <c r="R392" s="228">
        <f>Q392*H392</f>
        <v>0.14380000000000001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133</v>
      </c>
      <c r="AT392" s="230" t="s">
        <v>128</v>
      </c>
      <c r="AU392" s="230" t="s">
        <v>87</v>
      </c>
      <c r="AY392" s="18" t="s">
        <v>126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85</v>
      </c>
      <c r="BK392" s="231">
        <f>ROUND(I392*H392,2)</f>
        <v>0</v>
      </c>
      <c r="BL392" s="18" t="s">
        <v>133</v>
      </c>
      <c r="BM392" s="230" t="s">
        <v>757</v>
      </c>
    </row>
    <row r="393" s="2" customFormat="1">
      <c r="A393" s="39"/>
      <c r="B393" s="40"/>
      <c r="C393" s="41"/>
      <c r="D393" s="232" t="s">
        <v>135</v>
      </c>
      <c r="E393" s="41"/>
      <c r="F393" s="233" t="s">
        <v>758</v>
      </c>
      <c r="G393" s="41"/>
      <c r="H393" s="41"/>
      <c r="I393" s="234"/>
      <c r="J393" s="41"/>
      <c r="K393" s="41"/>
      <c r="L393" s="45"/>
      <c r="M393" s="235"/>
      <c r="N393" s="236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135</v>
      </c>
      <c r="AU393" s="18" t="s">
        <v>87</v>
      </c>
    </row>
    <row r="394" s="2" customFormat="1">
      <c r="A394" s="39"/>
      <c r="B394" s="40"/>
      <c r="C394" s="41"/>
      <c r="D394" s="237" t="s">
        <v>137</v>
      </c>
      <c r="E394" s="41"/>
      <c r="F394" s="238" t="s">
        <v>759</v>
      </c>
      <c r="G394" s="41"/>
      <c r="H394" s="41"/>
      <c r="I394" s="234"/>
      <c r="J394" s="41"/>
      <c r="K394" s="41"/>
      <c r="L394" s="45"/>
      <c r="M394" s="235"/>
      <c r="N394" s="236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137</v>
      </c>
      <c r="AU394" s="18" t="s">
        <v>87</v>
      </c>
    </row>
    <row r="395" s="13" customFormat="1">
      <c r="A395" s="13"/>
      <c r="B395" s="239"/>
      <c r="C395" s="240"/>
      <c r="D395" s="232" t="s">
        <v>139</v>
      </c>
      <c r="E395" s="241" t="s">
        <v>1</v>
      </c>
      <c r="F395" s="242" t="s">
        <v>760</v>
      </c>
      <c r="G395" s="240"/>
      <c r="H395" s="243">
        <v>2</v>
      </c>
      <c r="I395" s="244"/>
      <c r="J395" s="240"/>
      <c r="K395" s="240"/>
      <c r="L395" s="245"/>
      <c r="M395" s="246"/>
      <c r="N395" s="247"/>
      <c r="O395" s="247"/>
      <c r="P395" s="247"/>
      <c r="Q395" s="247"/>
      <c r="R395" s="247"/>
      <c r="S395" s="247"/>
      <c r="T395" s="24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9" t="s">
        <v>139</v>
      </c>
      <c r="AU395" s="249" t="s">
        <v>87</v>
      </c>
      <c r="AV395" s="13" t="s">
        <v>87</v>
      </c>
      <c r="AW395" s="13" t="s">
        <v>34</v>
      </c>
      <c r="AX395" s="13" t="s">
        <v>85</v>
      </c>
      <c r="AY395" s="249" t="s">
        <v>126</v>
      </c>
    </row>
    <row r="396" s="2" customFormat="1" ht="16.5" customHeight="1">
      <c r="A396" s="39"/>
      <c r="B396" s="40"/>
      <c r="C396" s="261" t="s">
        <v>761</v>
      </c>
      <c r="D396" s="261" t="s">
        <v>223</v>
      </c>
      <c r="E396" s="262" t="s">
        <v>762</v>
      </c>
      <c r="F396" s="263" t="s">
        <v>763</v>
      </c>
      <c r="G396" s="264" t="s">
        <v>131</v>
      </c>
      <c r="H396" s="265">
        <v>0.20000000000000001</v>
      </c>
      <c r="I396" s="266"/>
      <c r="J396" s="267">
        <f>ROUND(I396*H396,2)</f>
        <v>0</v>
      </c>
      <c r="K396" s="263" t="s">
        <v>132</v>
      </c>
      <c r="L396" s="268"/>
      <c r="M396" s="269" t="s">
        <v>1</v>
      </c>
      <c r="N396" s="270" t="s">
        <v>42</v>
      </c>
      <c r="O396" s="92"/>
      <c r="P396" s="228">
        <f>O396*H396</f>
        <v>0</v>
      </c>
      <c r="Q396" s="228">
        <v>0.153</v>
      </c>
      <c r="R396" s="228">
        <f>Q396*H396</f>
        <v>0.030600000000000002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183</v>
      </c>
      <c r="AT396" s="230" t="s">
        <v>223</v>
      </c>
      <c r="AU396" s="230" t="s">
        <v>87</v>
      </c>
      <c r="AY396" s="18" t="s">
        <v>126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85</v>
      </c>
      <c r="BK396" s="231">
        <f>ROUND(I396*H396,2)</f>
        <v>0</v>
      </c>
      <c r="BL396" s="18" t="s">
        <v>133</v>
      </c>
      <c r="BM396" s="230" t="s">
        <v>764</v>
      </c>
    </row>
    <row r="397" s="2" customFormat="1">
      <c r="A397" s="39"/>
      <c r="B397" s="40"/>
      <c r="C397" s="41"/>
      <c r="D397" s="232" t="s">
        <v>135</v>
      </c>
      <c r="E397" s="41"/>
      <c r="F397" s="233" t="s">
        <v>763</v>
      </c>
      <c r="G397" s="41"/>
      <c r="H397" s="41"/>
      <c r="I397" s="234"/>
      <c r="J397" s="41"/>
      <c r="K397" s="41"/>
      <c r="L397" s="45"/>
      <c r="M397" s="235"/>
      <c r="N397" s="236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135</v>
      </c>
      <c r="AU397" s="18" t="s">
        <v>87</v>
      </c>
    </row>
    <row r="398" s="13" customFormat="1">
      <c r="A398" s="13"/>
      <c r="B398" s="239"/>
      <c r="C398" s="240"/>
      <c r="D398" s="232" t="s">
        <v>139</v>
      </c>
      <c r="E398" s="241" t="s">
        <v>1</v>
      </c>
      <c r="F398" s="242" t="s">
        <v>765</v>
      </c>
      <c r="G398" s="240"/>
      <c r="H398" s="243">
        <v>0.20000000000000001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9" t="s">
        <v>139</v>
      </c>
      <c r="AU398" s="249" t="s">
        <v>87</v>
      </c>
      <c r="AV398" s="13" t="s">
        <v>87</v>
      </c>
      <c r="AW398" s="13" t="s">
        <v>34</v>
      </c>
      <c r="AX398" s="13" t="s">
        <v>85</v>
      </c>
      <c r="AY398" s="249" t="s">
        <v>126</v>
      </c>
    </row>
    <row r="399" s="2" customFormat="1" ht="16.5" customHeight="1">
      <c r="A399" s="39"/>
      <c r="B399" s="40"/>
      <c r="C399" s="219" t="s">
        <v>766</v>
      </c>
      <c r="D399" s="219" t="s">
        <v>128</v>
      </c>
      <c r="E399" s="220" t="s">
        <v>425</v>
      </c>
      <c r="F399" s="221" t="s">
        <v>426</v>
      </c>
      <c r="G399" s="222" t="s">
        <v>163</v>
      </c>
      <c r="H399" s="223">
        <v>45</v>
      </c>
      <c r="I399" s="224"/>
      <c r="J399" s="225">
        <f>ROUND(I399*H399,2)</f>
        <v>0</v>
      </c>
      <c r="K399" s="221" t="s">
        <v>132</v>
      </c>
      <c r="L399" s="45"/>
      <c r="M399" s="226" t="s">
        <v>1</v>
      </c>
      <c r="N399" s="227" t="s">
        <v>42</v>
      </c>
      <c r="O399" s="92"/>
      <c r="P399" s="228">
        <f>O399*H399</f>
        <v>0</v>
      </c>
      <c r="Q399" s="228">
        <v>0.16850000000000001</v>
      </c>
      <c r="R399" s="228">
        <f>Q399*H399</f>
        <v>7.5825000000000005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133</v>
      </c>
      <c r="AT399" s="230" t="s">
        <v>128</v>
      </c>
      <c r="AU399" s="230" t="s">
        <v>87</v>
      </c>
      <c r="AY399" s="18" t="s">
        <v>126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85</v>
      </c>
      <c r="BK399" s="231">
        <f>ROUND(I399*H399,2)</f>
        <v>0</v>
      </c>
      <c r="BL399" s="18" t="s">
        <v>133</v>
      </c>
      <c r="BM399" s="230" t="s">
        <v>767</v>
      </c>
    </row>
    <row r="400" s="2" customFormat="1">
      <c r="A400" s="39"/>
      <c r="B400" s="40"/>
      <c r="C400" s="41"/>
      <c r="D400" s="232" t="s">
        <v>135</v>
      </c>
      <c r="E400" s="41"/>
      <c r="F400" s="233" t="s">
        <v>428</v>
      </c>
      <c r="G400" s="41"/>
      <c r="H400" s="41"/>
      <c r="I400" s="234"/>
      <c r="J400" s="41"/>
      <c r="K400" s="41"/>
      <c r="L400" s="45"/>
      <c r="M400" s="235"/>
      <c r="N400" s="236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135</v>
      </c>
      <c r="AU400" s="18" t="s">
        <v>87</v>
      </c>
    </row>
    <row r="401" s="2" customFormat="1">
      <c r="A401" s="39"/>
      <c r="B401" s="40"/>
      <c r="C401" s="41"/>
      <c r="D401" s="237" t="s">
        <v>137</v>
      </c>
      <c r="E401" s="41"/>
      <c r="F401" s="238" t="s">
        <v>429</v>
      </c>
      <c r="G401" s="41"/>
      <c r="H401" s="41"/>
      <c r="I401" s="234"/>
      <c r="J401" s="41"/>
      <c r="K401" s="41"/>
      <c r="L401" s="45"/>
      <c r="M401" s="235"/>
      <c r="N401" s="236"/>
      <c r="O401" s="92"/>
      <c r="P401" s="92"/>
      <c r="Q401" s="92"/>
      <c r="R401" s="92"/>
      <c r="S401" s="92"/>
      <c r="T401" s="93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137</v>
      </c>
      <c r="AU401" s="18" t="s">
        <v>87</v>
      </c>
    </row>
    <row r="402" s="13" customFormat="1">
      <c r="A402" s="13"/>
      <c r="B402" s="239"/>
      <c r="C402" s="240"/>
      <c r="D402" s="232" t="s">
        <v>139</v>
      </c>
      <c r="E402" s="241" t="s">
        <v>1</v>
      </c>
      <c r="F402" s="242" t="s">
        <v>768</v>
      </c>
      <c r="G402" s="240"/>
      <c r="H402" s="243">
        <v>45</v>
      </c>
      <c r="I402" s="244"/>
      <c r="J402" s="240"/>
      <c r="K402" s="240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139</v>
      </c>
      <c r="AU402" s="249" t="s">
        <v>87</v>
      </c>
      <c r="AV402" s="13" t="s">
        <v>87</v>
      </c>
      <c r="AW402" s="13" t="s">
        <v>34</v>
      </c>
      <c r="AX402" s="13" t="s">
        <v>85</v>
      </c>
      <c r="AY402" s="249" t="s">
        <v>126</v>
      </c>
    </row>
    <row r="403" s="2" customFormat="1" ht="16.5" customHeight="1">
      <c r="A403" s="39"/>
      <c r="B403" s="40"/>
      <c r="C403" s="261" t="s">
        <v>769</v>
      </c>
      <c r="D403" s="261" t="s">
        <v>223</v>
      </c>
      <c r="E403" s="262" t="s">
        <v>770</v>
      </c>
      <c r="F403" s="263" t="s">
        <v>771</v>
      </c>
      <c r="G403" s="264" t="s">
        <v>163</v>
      </c>
      <c r="H403" s="265">
        <v>45.899999999999999</v>
      </c>
      <c r="I403" s="266"/>
      <c r="J403" s="267">
        <f>ROUND(I403*H403,2)</f>
        <v>0</v>
      </c>
      <c r="K403" s="263" t="s">
        <v>132</v>
      </c>
      <c r="L403" s="268"/>
      <c r="M403" s="269" t="s">
        <v>1</v>
      </c>
      <c r="N403" s="270" t="s">
        <v>42</v>
      </c>
      <c r="O403" s="92"/>
      <c r="P403" s="228">
        <f>O403*H403</f>
        <v>0</v>
      </c>
      <c r="Q403" s="228">
        <v>0.080000000000000002</v>
      </c>
      <c r="R403" s="228">
        <f>Q403*H403</f>
        <v>3.6720000000000002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183</v>
      </c>
      <c r="AT403" s="230" t="s">
        <v>223</v>
      </c>
      <c r="AU403" s="230" t="s">
        <v>87</v>
      </c>
      <c r="AY403" s="18" t="s">
        <v>126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85</v>
      </c>
      <c r="BK403" s="231">
        <f>ROUND(I403*H403,2)</f>
        <v>0</v>
      </c>
      <c r="BL403" s="18" t="s">
        <v>133</v>
      </c>
      <c r="BM403" s="230" t="s">
        <v>772</v>
      </c>
    </row>
    <row r="404" s="2" customFormat="1">
      <c r="A404" s="39"/>
      <c r="B404" s="40"/>
      <c r="C404" s="41"/>
      <c r="D404" s="232" t="s">
        <v>135</v>
      </c>
      <c r="E404" s="41"/>
      <c r="F404" s="233" t="s">
        <v>771</v>
      </c>
      <c r="G404" s="41"/>
      <c r="H404" s="41"/>
      <c r="I404" s="234"/>
      <c r="J404" s="41"/>
      <c r="K404" s="41"/>
      <c r="L404" s="45"/>
      <c r="M404" s="235"/>
      <c r="N404" s="236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135</v>
      </c>
      <c r="AU404" s="18" t="s">
        <v>87</v>
      </c>
    </row>
    <row r="405" s="13" customFormat="1">
      <c r="A405" s="13"/>
      <c r="B405" s="239"/>
      <c r="C405" s="240"/>
      <c r="D405" s="232" t="s">
        <v>139</v>
      </c>
      <c r="E405" s="241" t="s">
        <v>1</v>
      </c>
      <c r="F405" s="242" t="s">
        <v>773</v>
      </c>
      <c r="G405" s="240"/>
      <c r="H405" s="243">
        <v>45.899999999999999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139</v>
      </c>
      <c r="AU405" s="249" t="s">
        <v>87</v>
      </c>
      <c r="AV405" s="13" t="s">
        <v>87</v>
      </c>
      <c r="AW405" s="13" t="s">
        <v>34</v>
      </c>
      <c r="AX405" s="13" t="s">
        <v>85</v>
      </c>
      <c r="AY405" s="249" t="s">
        <v>126</v>
      </c>
    </row>
    <row r="406" s="2" customFormat="1" ht="16.5" customHeight="1">
      <c r="A406" s="39"/>
      <c r="B406" s="40"/>
      <c r="C406" s="219" t="s">
        <v>774</v>
      </c>
      <c r="D406" s="219" t="s">
        <v>128</v>
      </c>
      <c r="E406" s="220" t="s">
        <v>775</v>
      </c>
      <c r="F406" s="221" t="s">
        <v>776</v>
      </c>
      <c r="G406" s="222" t="s">
        <v>163</v>
      </c>
      <c r="H406" s="223">
        <v>15</v>
      </c>
      <c r="I406" s="224"/>
      <c r="J406" s="225">
        <f>ROUND(I406*H406,2)</f>
        <v>0</v>
      </c>
      <c r="K406" s="221" t="s">
        <v>132</v>
      </c>
      <c r="L406" s="45"/>
      <c r="M406" s="226" t="s">
        <v>1</v>
      </c>
      <c r="N406" s="227" t="s">
        <v>42</v>
      </c>
      <c r="O406" s="92"/>
      <c r="P406" s="228">
        <f>O406*H406</f>
        <v>0</v>
      </c>
      <c r="Q406" s="228">
        <v>0.14041999999999999</v>
      </c>
      <c r="R406" s="228">
        <f>Q406*H406</f>
        <v>2.1063000000000001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133</v>
      </c>
      <c r="AT406" s="230" t="s">
        <v>128</v>
      </c>
      <c r="AU406" s="230" t="s">
        <v>87</v>
      </c>
      <c r="AY406" s="18" t="s">
        <v>126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85</v>
      </c>
      <c r="BK406" s="231">
        <f>ROUND(I406*H406,2)</f>
        <v>0</v>
      </c>
      <c r="BL406" s="18" t="s">
        <v>133</v>
      </c>
      <c r="BM406" s="230" t="s">
        <v>777</v>
      </c>
    </row>
    <row r="407" s="2" customFormat="1">
      <c r="A407" s="39"/>
      <c r="B407" s="40"/>
      <c r="C407" s="41"/>
      <c r="D407" s="232" t="s">
        <v>135</v>
      </c>
      <c r="E407" s="41"/>
      <c r="F407" s="233" t="s">
        <v>778</v>
      </c>
      <c r="G407" s="41"/>
      <c r="H407" s="41"/>
      <c r="I407" s="234"/>
      <c r="J407" s="41"/>
      <c r="K407" s="41"/>
      <c r="L407" s="45"/>
      <c r="M407" s="235"/>
      <c r="N407" s="236"/>
      <c r="O407" s="92"/>
      <c r="P407" s="92"/>
      <c r="Q407" s="92"/>
      <c r="R407" s="92"/>
      <c r="S407" s="92"/>
      <c r="T407" s="93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135</v>
      </c>
      <c r="AU407" s="18" t="s">
        <v>87</v>
      </c>
    </row>
    <row r="408" s="2" customFormat="1">
      <c r="A408" s="39"/>
      <c r="B408" s="40"/>
      <c r="C408" s="41"/>
      <c r="D408" s="237" t="s">
        <v>137</v>
      </c>
      <c r="E408" s="41"/>
      <c r="F408" s="238" t="s">
        <v>779</v>
      </c>
      <c r="G408" s="41"/>
      <c r="H408" s="41"/>
      <c r="I408" s="234"/>
      <c r="J408" s="41"/>
      <c r="K408" s="41"/>
      <c r="L408" s="45"/>
      <c r="M408" s="235"/>
      <c r="N408" s="236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137</v>
      </c>
      <c r="AU408" s="18" t="s">
        <v>87</v>
      </c>
    </row>
    <row r="409" s="13" customFormat="1">
      <c r="A409" s="13"/>
      <c r="B409" s="239"/>
      <c r="C409" s="240"/>
      <c r="D409" s="232" t="s">
        <v>139</v>
      </c>
      <c r="E409" s="241" t="s">
        <v>1</v>
      </c>
      <c r="F409" s="242" t="s">
        <v>780</v>
      </c>
      <c r="G409" s="240"/>
      <c r="H409" s="243">
        <v>15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9" t="s">
        <v>139</v>
      </c>
      <c r="AU409" s="249" t="s">
        <v>87</v>
      </c>
      <c r="AV409" s="13" t="s">
        <v>87</v>
      </c>
      <c r="AW409" s="13" t="s">
        <v>34</v>
      </c>
      <c r="AX409" s="13" t="s">
        <v>85</v>
      </c>
      <c r="AY409" s="249" t="s">
        <v>126</v>
      </c>
    </row>
    <row r="410" s="2" customFormat="1" ht="16.5" customHeight="1">
      <c r="A410" s="39"/>
      <c r="B410" s="40"/>
      <c r="C410" s="261" t="s">
        <v>781</v>
      </c>
      <c r="D410" s="261" t="s">
        <v>223</v>
      </c>
      <c r="E410" s="262" t="s">
        <v>782</v>
      </c>
      <c r="F410" s="263" t="s">
        <v>783</v>
      </c>
      <c r="G410" s="264" t="s">
        <v>163</v>
      </c>
      <c r="H410" s="265">
        <v>15.300000000000001</v>
      </c>
      <c r="I410" s="266"/>
      <c r="J410" s="267">
        <f>ROUND(I410*H410,2)</f>
        <v>0</v>
      </c>
      <c r="K410" s="263" t="s">
        <v>132</v>
      </c>
      <c r="L410" s="268"/>
      <c r="M410" s="269" t="s">
        <v>1</v>
      </c>
      <c r="N410" s="270" t="s">
        <v>42</v>
      </c>
      <c r="O410" s="92"/>
      <c r="P410" s="228">
        <f>O410*H410</f>
        <v>0</v>
      </c>
      <c r="Q410" s="228">
        <v>0.056120000000000003</v>
      </c>
      <c r="R410" s="228">
        <f>Q410*H410</f>
        <v>0.85863600000000007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183</v>
      </c>
      <c r="AT410" s="230" t="s">
        <v>223</v>
      </c>
      <c r="AU410" s="230" t="s">
        <v>87</v>
      </c>
      <c r="AY410" s="18" t="s">
        <v>126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85</v>
      </c>
      <c r="BK410" s="231">
        <f>ROUND(I410*H410,2)</f>
        <v>0</v>
      </c>
      <c r="BL410" s="18" t="s">
        <v>133</v>
      </c>
      <c r="BM410" s="230" t="s">
        <v>784</v>
      </c>
    </row>
    <row r="411" s="2" customFormat="1">
      <c r="A411" s="39"/>
      <c r="B411" s="40"/>
      <c r="C411" s="41"/>
      <c r="D411" s="232" t="s">
        <v>135</v>
      </c>
      <c r="E411" s="41"/>
      <c r="F411" s="233" t="s">
        <v>783</v>
      </c>
      <c r="G411" s="41"/>
      <c r="H411" s="41"/>
      <c r="I411" s="234"/>
      <c r="J411" s="41"/>
      <c r="K411" s="41"/>
      <c r="L411" s="45"/>
      <c r="M411" s="235"/>
      <c r="N411" s="236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135</v>
      </c>
      <c r="AU411" s="18" t="s">
        <v>87</v>
      </c>
    </row>
    <row r="412" s="13" customFormat="1">
      <c r="A412" s="13"/>
      <c r="B412" s="239"/>
      <c r="C412" s="240"/>
      <c r="D412" s="232" t="s">
        <v>139</v>
      </c>
      <c r="E412" s="241" t="s">
        <v>1</v>
      </c>
      <c r="F412" s="242" t="s">
        <v>785</v>
      </c>
      <c r="G412" s="240"/>
      <c r="H412" s="243">
        <v>15.300000000000001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9" t="s">
        <v>139</v>
      </c>
      <c r="AU412" s="249" t="s">
        <v>87</v>
      </c>
      <c r="AV412" s="13" t="s">
        <v>87</v>
      </c>
      <c r="AW412" s="13" t="s">
        <v>34</v>
      </c>
      <c r="AX412" s="13" t="s">
        <v>85</v>
      </c>
      <c r="AY412" s="249" t="s">
        <v>126</v>
      </c>
    </row>
    <row r="413" s="2" customFormat="1" ht="21.75" customHeight="1">
      <c r="A413" s="39"/>
      <c r="B413" s="40"/>
      <c r="C413" s="219" t="s">
        <v>786</v>
      </c>
      <c r="D413" s="219" t="s">
        <v>128</v>
      </c>
      <c r="E413" s="220" t="s">
        <v>437</v>
      </c>
      <c r="F413" s="221" t="s">
        <v>438</v>
      </c>
      <c r="G413" s="222" t="s">
        <v>163</v>
      </c>
      <c r="H413" s="223">
        <v>28</v>
      </c>
      <c r="I413" s="224"/>
      <c r="J413" s="225">
        <f>ROUND(I413*H413,2)</f>
        <v>0</v>
      </c>
      <c r="K413" s="221" t="s">
        <v>132</v>
      </c>
      <c r="L413" s="45"/>
      <c r="M413" s="226" t="s">
        <v>1</v>
      </c>
      <c r="N413" s="227" t="s">
        <v>42</v>
      </c>
      <c r="O413" s="92"/>
      <c r="P413" s="228">
        <f>O413*H413</f>
        <v>0</v>
      </c>
      <c r="Q413" s="228">
        <v>0.00059999999999999995</v>
      </c>
      <c r="R413" s="228">
        <f>Q413*H413</f>
        <v>0.016799999999999999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133</v>
      </c>
      <c r="AT413" s="230" t="s">
        <v>128</v>
      </c>
      <c r="AU413" s="230" t="s">
        <v>87</v>
      </c>
      <c r="AY413" s="18" t="s">
        <v>126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85</v>
      </c>
      <c r="BK413" s="231">
        <f>ROUND(I413*H413,2)</f>
        <v>0</v>
      </c>
      <c r="BL413" s="18" t="s">
        <v>133</v>
      </c>
      <c r="BM413" s="230" t="s">
        <v>787</v>
      </c>
    </row>
    <row r="414" s="2" customFormat="1">
      <c r="A414" s="39"/>
      <c r="B414" s="40"/>
      <c r="C414" s="41"/>
      <c r="D414" s="232" t="s">
        <v>135</v>
      </c>
      <c r="E414" s="41"/>
      <c r="F414" s="233" t="s">
        <v>440</v>
      </c>
      <c r="G414" s="41"/>
      <c r="H414" s="41"/>
      <c r="I414" s="234"/>
      <c r="J414" s="41"/>
      <c r="K414" s="41"/>
      <c r="L414" s="45"/>
      <c r="M414" s="235"/>
      <c r="N414" s="236"/>
      <c r="O414" s="92"/>
      <c r="P414" s="92"/>
      <c r="Q414" s="92"/>
      <c r="R414" s="92"/>
      <c r="S414" s="92"/>
      <c r="T414" s="93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135</v>
      </c>
      <c r="AU414" s="18" t="s">
        <v>87</v>
      </c>
    </row>
    <row r="415" s="2" customFormat="1">
      <c r="A415" s="39"/>
      <c r="B415" s="40"/>
      <c r="C415" s="41"/>
      <c r="D415" s="237" t="s">
        <v>137</v>
      </c>
      <c r="E415" s="41"/>
      <c r="F415" s="238" t="s">
        <v>441</v>
      </c>
      <c r="G415" s="41"/>
      <c r="H415" s="41"/>
      <c r="I415" s="234"/>
      <c r="J415" s="41"/>
      <c r="K415" s="41"/>
      <c r="L415" s="45"/>
      <c r="M415" s="235"/>
      <c r="N415" s="236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137</v>
      </c>
      <c r="AU415" s="18" t="s">
        <v>87</v>
      </c>
    </row>
    <row r="416" s="13" customFormat="1">
      <c r="A416" s="13"/>
      <c r="B416" s="239"/>
      <c r="C416" s="240"/>
      <c r="D416" s="232" t="s">
        <v>139</v>
      </c>
      <c r="E416" s="241" t="s">
        <v>1</v>
      </c>
      <c r="F416" s="242" t="s">
        <v>788</v>
      </c>
      <c r="G416" s="240"/>
      <c r="H416" s="243">
        <v>28</v>
      </c>
      <c r="I416" s="244"/>
      <c r="J416" s="240"/>
      <c r="K416" s="240"/>
      <c r="L416" s="245"/>
      <c r="M416" s="246"/>
      <c r="N416" s="247"/>
      <c r="O416" s="247"/>
      <c r="P416" s="247"/>
      <c r="Q416" s="247"/>
      <c r="R416" s="247"/>
      <c r="S416" s="247"/>
      <c r="T416" s="24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9" t="s">
        <v>139</v>
      </c>
      <c r="AU416" s="249" t="s">
        <v>87</v>
      </c>
      <c r="AV416" s="13" t="s">
        <v>87</v>
      </c>
      <c r="AW416" s="13" t="s">
        <v>34</v>
      </c>
      <c r="AX416" s="13" t="s">
        <v>85</v>
      </c>
      <c r="AY416" s="249" t="s">
        <v>126</v>
      </c>
    </row>
    <row r="417" s="2" customFormat="1" ht="16.5" customHeight="1">
      <c r="A417" s="39"/>
      <c r="B417" s="40"/>
      <c r="C417" s="219" t="s">
        <v>789</v>
      </c>
      <c r="D417" s="219" t="s">
        <v>128</v>
      </c>
      <c r="E417" s="220" t="s">
        <v>444</v>
      </c>
      <c r="F417" s="221" t="s">
        <v>445</v>
      </c>
      <c r="G417" s="222" t="s">
        <v>163</v>
      </c>
      <c r="H417" s="223">
        <v>28</v>
      </c>
      <c r="I417" s="224"/>
      <c r="J417" s="225">
        <f>ROUND(I417*H417,2)</f>
        <v>0</v>
      </c>
      <c r="K417" s="221" t="s">
        <v>132</v>
      </c>
      <c r="L417" s="45"/>
      <c r="M417" s="226" t="s">
        <v>1</v>
      </c>
      <c r="N417" s="227" t="s">
        <v>42</v>
      </c>
      <c r="O417" s="92"/>
      <c r="P417" s="228">
        <f>O417*H417</f>
        <v>0</v>
      </c>
      <c r="Q417" s="228">
        <v>0</v>
      </c>
      <c r="R417" s="228">
        <f>Q417*H417</f>
        <v>0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133</v>
      </c>
      <c r="AT417" s="230" t="s">
        <v>128</v>
      </c>
      <c r="AU417" s="230" t="s">
        <v>87</v>
      </c>
      <c r="AY417" s="18" t="s">
        <v>126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85</v>
      </c>
      <c r="BK417" s="231">
        <f>ROUND(I417*H417,2)</f>
        <v>0</v>
      </c>
      <c r="BL417" s="18" t="s">
        <v>133</v>
      </c>
      <c r="BM417" s="230" t="s">
        <v>790</v>
      </c>
    </row>
    <row r="418" s="2" customFormat="1">
      <c r="A418" s="39"/>
      <c r="B418" s="40"/>
      <c r="C418" s="41"/>
      <c r="D418" s="232" t="s">
        <v>135</v>
      </c>
      <c r="E418" s="41"/>
      <c r="F418" s="233" t="s">
        <v>447</v>
      </c>
      <c r="G418" s="41"/>
      <c r="H418" s="41"/>
      <c r="I418" s="234"/>
      <c r="J418" s="41"/>
      <c r="K418" s="41"/>
      <c r="L418" s="45"/>
      <c r="M418" s="235"/>
      <c r="N418" s="236"/>
      <c r="O418" s="92"/>
      <c r="P418" s="92"/>
      <c r="Q418" s="92"/>
      <c r="R418" s="92"/>
      <c r="S418" s="92"/>
      <c r="T418" s="93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135</v>
      </c>
      <c r="AU418" s="18" t="s">
        <v>87</v>
      </c>
    </row>
    <row r="419" s="2" customFormat="1">
      <c r="A419" s="39"/>
      <c r="B419" s="40"/>
      <c r="C419" s="41"/>
      <c r="D419" s="237" t="s">
        <v>137</v>
      </c>
      <c r="E419" s="41"/>
      <c r="F419" s="238" t="s">
        <v>448</v>
      </c>
      <c r="G419" s="41"/>
      <c r="H419" s="41"/>
      <c r="I419" s="234"/>
      <c r="J419" s="41"/>
      <c r="K419" s="41"/>
      <c r="L419" s="45"/>
      <c r="M419" s="235"/>
      <c r="N419" s="236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137</v>
      </c>
      <c r="AU419" s="18" t="s">
        <v>87</v>
      </c>
    </row>
    <row r="420" s="13" customFormat="1">
      <c r="A420" s="13"/>
      <c r="B420" s="239"/>
      <c r="C420" s="240"/>
      <c r="D420" s="232" t="s">
        <v>139</v>
      </c>
      <c r="E420" s="241" t="s">
        <v>1</v>
      </c>
      <c r="F420" s="242" t="s">
        <v>791</v>
      </c>
      <c r="G420" s="240"/>
      <c r="H420" s="243">
        <v>28</v>
      </c>
      <c r="I420" s="244"/>
      <c r="J420" s="240"/>
      <c r="K420" s="240"/>
      <c r="L420" s="245"/>
      <c r="M420" s="246"/>
      <c r="N420" s="247"/>
      <c r="O420" s="247"/>
      <c r="P420" s="247"/>
      <c r="Q420" s="247"/>
      <c r="R420" s="247"/>
      <c r="S420" s="247"/>
      <c r="T420" s="24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9" t="s">
        <v>139</v>
      </c>
      <c r="AU420" s="249" t="s">
        <v>87</v>
      </c>
      <c r="AV420" s="13" t="s">
        <v>87</v>
      </c>
      <c r="AW420" s="13" t="s">
        <v>34</v>
      </c>
      <c r="AX420" s="13" t="s">
        <v>85</v>
      </c>
      <c r="AY420" s="249" t="s">
        <v>126</v>
      </c>
    </row>
    <row r="421" s="2" customFormat="1" ht="16.5" customHeight="1">
      <c r="A421" s="39"/>
      <c r="B421" s="40"/>
      <c r="C421" s="219" t="s">
        <v>792</v>
      </c>
      <c r="D421" s="219" t="s">
        <v>128</v>
      </c>
      <c r="E421" s="220" t="s">
        <v>793</v>
      </c>
      <c r="F421" s="221" t="s">
        <v>794</v>
      </c>
      <c r="G421" s="222" t="s">
        <v>324</v>
      </c>
      <c r="H421" s="223">
        <v>2</v>
      </c>
      <c r="I421" s="224"/>
      <c r="J421" s="225">
        <f>ROUND(I421*H421,2)</f>
        <v>0</v>
      </c>
      <c r="K421" s="221" t="s">
        <v>132</v>
      </c>
      <c r="L421" s="45"/>
      <c r="M421" s="226" t="s">
        <v>1</v>
      </c>
      <c r="N421" s="227" t="s">
        <v>42</v>
      </c>
      <c r="O421" s="92"/>
      <c r="P421" s="228">
        <f>O421*H421</f>
        <v>0</v>
      </c>
      <c r="Q421" s="228">
        <v>0</v>
      </c>
      <c r="R421" s="228">
        <f>Q421*H421</f>
        <v>0</v>
      </c>
      <c r="S421" s="228">
        <v>0.0040000000000000001</v>
      </c>
      <c r="T421" s="229">
        <f>S421*H421</f>
        <v>0.0080000000000000002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133</v>
      </c>
      <c r="AT421" s="230" t="s">
        <v>128</v>
      </c>
      <c r="AU421" s="230" t="s">
        <v>87</v>
      </c>
      <c r="AY421" s="18" t="s">
        <v>126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85</v>
      </c>
      <c r="BK421" s="231">
        <f>ROUND(I421*H421,2)</f>
        <v>0</v>
      </c>
      <c r="BL421" s="18" t="s">
        <v>133</v>
      </c>
      <c r="BM421" s="230" t="s">
        <v>795</v>
      </c>
    </row>
    <row r="422" s="2" customFormat="1">
      <c r="A422" s="39"/>
      <c r="B422" s="40"/>
      <c r="C422" s="41"/>
      <c r="D422" s="232" t="s">
        <v>135</v>
      </c>
      <c r="E422" s="41"/>
      <c r="F422" s="233" t="s">
        <v>796</v>
      </c>
      <c r="G422" s="41"/>
      <c r="H422" s="41"/>
      <c r="I422" s="234"/>
      <c r="J422" s="41"/>
      <c r="K422" s="41"/>
      <c r="L422" s="45"/>
      <c r="M422" s="235"/>
      <c r="N422" s="236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135</v>
      </c>
      <c r="AU422" s="18" t="s">
        <v>87</v>
      </c>
    </row>
    <row r="423" s="2" customFormat="1">
      <c r="A423" s="39"/>
      <c r="B423" s="40"/>
      <c r="C423" s="41"/>
      <c r="D423" s="237" t="s">
        <v>137</v>
      </c>
      <c r="E423" s="41"/>
      <c r="F423" s="238" t="s">
        <v>797</v>
      </c>
      <c r="G423" s="41"/>
      <c r="H423" s="41"/>
      <c r="I423" s="234"/>
      <c r="J423" s="41"/>
      <c r="K423" s="41"/>
      <c r="L423" s="45"/>
      <c r="M423" s="235"/>
      <c r="N423" s="236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137</v>
      </c>
      <c r="AU423" s="18" t="s">
        <v>87</v>
      </c>
    </row>
    <row r="424" s="13" customFormat="1">
      <c r="A424" s="13"/>
      <c r="B424" s="239"/>
      <c r="C424" s="240"/>
      <c r="D424" s="232" t="s">
        <v>139</v>
      </c>
      <c r="E424" s="241" t="s">
        <v>1</v>
      </c>
      <c r="F424" s="242" t="s">
        <v>798</v>
      </c>
      <c r="G424" s="240"/>
      <c r="H424" s="243">
        <v>2</v>
      </c>
      <c r="I424" s="244"/>
      <c r="J424" s="240"/>
      <c r="K424" s="240"/>
      <c r="L424" s="245"/>
      <c r="M424" s="246"/>
      <c r="N424" s="247"/>
      <c r="O424" s="247"/>
      <c r="P424" s="247"/>
      <c r="Q424" s="247"/>
      <c r="R424" s="247"/>
      <c r="S424" s="247"/>
      <c r="T424" s="24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9" t="s">
        <v>139</v>
      </c>
      <c r="AU424" s="249" t="s">
        <v>87</v>
      </c>
      <c r="AV424" s="13" t="s">
        <v>87</v>
      </c>
      <c r="AW424" s="13" t="s">
        <v>34</v>
      </c>
      <c r="AX424" s="13" t="s">
        <v>85</v>
      </c>
      <c r="AY424" s="249" t="s">
        <v>126</v>
      </c>
    </row>
    <row r="425" s="2" customFormat="1" ht="16.5" customHeight="1">
      <c r="A425" s="39"/>
      <c r="B425" s="40"/>
      <c r="C425" s="219" t="s">
        <v>799</v>
      </c>
      <c r="D425" s="219" t="s">
        <v>128</v>
      </c>
      <c r="E425" s="220" t="s">
        <v>800</v>
      </c>
      <c r="F425" s="221" t="s">
        <v>801</v>
      </c>
      <c r="G425" s="222" t="s">
        <v>131</v>
      </c>
      <c r="H425" s="223">
        <v>2</v>
      </c>
      <c r="I425" s="224"/>
      <c r="J425" s="225">
        <f>ROUND(I425*H425,2)</f>
        <v>0</v>
      </c>
      <c r="K425" s="221" t="s">
        <v>132</v>
      </c>
      <c r="L425" s="45"/>
      <c r="M425" s="226" t="s">
        <v>1</v>
      </c>
      <c r="N425" s="227" t="s">
        <v>42</v>
      </c>
      <c r="O425" s="92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133</v>
      </c>
      <c r="AT425" s="230" t="s">
        <v>128</v>
      </c>
      <c r="AU425" s="230" t="s">
        <v>87</v>
      </c>
      <c r="AY425" s="18" t="s">
        <v>126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85</v>
      </c>
      <c r="BK425" s="231">
        <f>ROUND(I425*H425,2)</f>
        <v>0</v>
      </c>
      <c r="BL425" s="18" t="s">
        <v>133</v>
      </c>
      <c r="BM425" s="230" t="s">
        <v>802</v>
      </c>
    </row>
    <row r="426" s="2" customFormat="1">
      <c r="A426" s="39"/>
      <c r="B426" s="40"/>
      <c r="C426" s="41"/>
      <c r="D426" s="232" t="s">
        <v>135</v>
      </c>
      <c r="E426" s="41"/>
      <c r="F426" s="233" t="s">
        <v>803</v>
      </c>
      <c r="G426" s="41"/>
      <c r="H426" s="41"/>
      <c r="I426" s="234"/>
      <c r="J426" s="41"/>
      <c r="K426" s="41"/>
      <c r="L426" s="45"/>
      <c r="M426" s="235"/>
      <c r="N426" s="236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135</v>
      </c>
      <c r="AU426" s="18" t="s">
        <v>87</v>
      </c>
    </row>
    <row r="427" s="2" customFormat="1">
      <c r="A427" s="39"/>
      <c r="B427" s="40"/>
      <c r="C427" s="41"/>
      <c r="D427" s="237" t="s">
        <v>137</v>
      </c>
      <c r="E427" s="41"/>
      <c r="F427" s="238" t="s">
        <v>804</v>
      </c>
      <c r="G427" s="41"/>
      <c r="H427" s="41"/>
      <c r="I427" s="234"/>
      <c r="J427" s="41"/>
      <c r="K427" s="41"/>
      <c r="L427" s="45"/>
      <c r="M427" s="235"/>
      <c r="N427" s="236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137</v>
      </c>
      <c r="AU427" s="18" t="s">
        <v>87</v>
      </c>
    </row>
    <row r="428" s="13" customFormat="1">
      <c r="A428" s="13"/>
      <c r="B428" s="239"/>
      <c r="C428" s="240"/>
      <c r="D428" s="232" t="s">
        <v>139</v>
      </c>
      <c r="E428" s="241" t="s">
        <v>1</v>
      </c>
      <c r="F428" s="242" t="s">
        <v>805</v>
      </c>
      <c r="G428" s="240"/>
      <c r="H428" s="243">
        <v>2</v>
      </c>
      <c r="I428" s="244"/>
      <c r="J428" s="240"/>
      <c r="K428" s="240"/>
      <c r="L428" s="245"/>
      <c r="M428" s="246"/>
      <c r="N428" s="247"/>
      <c r="O428" s="247"/>
      <c r="P428" s="247"/>
      <c r="Q428" s="247"/>
      <c r="R428" s="247"/>
      <c r="S428" s="247"/>
      <c r="T428" s="24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9" t="s">
        <v>139</v>
      </c>
      <c r="AU428" s="249" t="s">
        <v>87</v>
      </c>
      <c r="AV428" s="13" t="s">
        <v>87</v>
      </c>
      <c r="AW428" s="13" t="s">
        <v>34</v>
      </c>
      <c r="AX428" s="13" t="s">
        <v>85</v>
      </c>
      <c r="AY428" s="249" t="s">
        <v>126</v>
      </c>
    </row>
    <row r="429" s="12" customFormat="1" ht="22.8" customHeight="1">
      <c r="A429" s="12"/>
      <c r="B429" s="203"/>
      <c r="C429" s="204"/>
      <c r="D429" s="205" t="s">
        <v>76</v>
      </c>
      <c r="E429" s="217" t="s">
        <v>457</v>
      </c>
      <c r="F429" s="217" t="s">
        <v>458</v>
      </c>
      <c r="G429" s="204"/>
      <c r="H429" s="204"/>
      <c r="I429" s="207"/>
      <c r="J429" s="218">
        <f>BK429</f>
        <v>0</v>
      </c>
      <c r="K429" s="204"/>
      <c r="L429" s="209"/>
      <c r="M429" s="210"/>
      <c r="N429" s="211"/>
      <c r="O429" s="211"/>
      <c r="P429" s="212">
        <f>SUM(P430:P465)</f>
        <v>0</v>
      </c>
      <c r="Q429" s="211"/>
      <c r="R429" s="212">
        <f>SUM(R430:R465)</f>
        <v>0</v>
      </c>
      <c r="S429" s="211"/>
      <c r="T429" s="213">
        <f>SUM(T430:T465)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14" t="s">
        <v>85</v>
      </c>
      <c r="AT429" s="215" t="s">
        <v>76</v>
      </c>
      <c r="AU429" s="215" t="s">
        <v>85</v>
      </c>
      <c r="AY429" s="214" t="s">
        <v>126</v>
      </c>
      <c r="BK429" s="216">
        <f>SUM(BK430:BK465)</f>
        <v>0</v>
      </c>
    </row>
    <row r="430" s="2" customFormat="1" ht="16.5" customHeight="1">
      <c r="A430" s="39"/>
      <c r="B430" s="40"/>
      <c r="C430" s="219" t="s">
        <v>806</v>
      </c>
      <c r="D430" s="219" t="s">
        <v>128</v>
      </c>
      <c r="E430" s="220" t="s">
        <v>460</v>
      </c>
      <c r="F430" s="221" t="s">
        <v>461</v>
      </c>
      <c r="G430" s="222" t="s">
        <v>203</v>
      </c>
      <c r="H430" s="223">
        <v>269.45600000000002</v>
      </c>
      <c r="I430" s="224"/>
      <c r="J430" s="225">
        <f>ROUND(I430*H430,2)</f>
        <v>0</v>
      </c>
      <c r="K430" s="221" t="s">
        <v>132</v>
      </c>
      <c r="L430" s="45"/>
      <c r="M430" s="226" t="s">
        <v>1</v>
      </c>
      <c r="N430" s="227" t="s">
        <v>42</v>
      </c>
      <c r="O430" s="92"/>
      <c r="P430" s="228">
        <f>O430*H430</f>
        <v>0</v>
      </c>
      <c r="Q430" s="228">
        <v>0</v>
      </c>
      <c r="R430" s="228">
        <f>Q430*H430</f>
        <v>0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133</v>
      </c>
      <c r="AT430" s="230" t="s">
        <v>128</v>
      </c>
      <c r="AU430" s="230" t="s">
        <v>87</v>
      </c>
      <c r="AY430" s="18" t="s">
        <v>126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85</v>
      </c>
      <c r="BK430" s="231">
        <f>ROUND(I430*H430,2)</f>
        <v>0</v>
      </c>
      <c r="BL430" s="18" t="s">
        <v>133</v>
      </c>
      <c r="BM430" s="230" t="s">
        <v>807</v>
      </c>
    </row>
    <row r="431" s="2" customFormat="1">
      <c r="A431" s="39"/>
      <c r="B431" s="40"/>
      <c r="C431" s="41"/>
      <c r="D431" s="232" t="s">
        <v>135</v>
      </c>
      <c r="E431" s="41"/>
      <c r="F431" s="233" t="s">
        <v>463</v>
      </c>
      <c r="G431" s="41"/>
      <c r="H431" s="41"/>
      <c r="I431" s="234"/>
      <c r="J431" s="41"/>
      <c r="K431" s="41"/>
      <c r="L431" s="45"/>
      <c r="M431" s="235"/>
      <c r="N431" s="236"/>
      <c r="O431" s="92"/>
      <c r="P431" s="92"/>
      <c r="Q431" s="92"/>
      <c r="R431" s="92"/>
      <c r="S431" s="92"/>
      <c r="T431" s="93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135</v>
      </c>
      <c r="AU431" s="18" t="s">
        <v>87</v>
      </c>
    </row>
    <row r="432" s="2" customFormat="1">
      <c r="A432" s="39"/>
      <c r="B432" s="40"/>
      <c r="C432" s="41"/>
      <c r="D432" s="237" t="s">
        <v>137</v>
      </c>
      <c r="E432" s="41"/>
      <c r="F432" s="238" t="s">
        <v>464</v>
      </c>
      <c r="G432" s="41"/>
      <c r="H432" s="41"/>
      <c r="I432" s="234"/>
      <c r="J432" s="41"/>
      <c r="K432" s="41"/>
      <c r="L432" s="45"/>
      <c r="M432" s="235"/>
      <c r="N432" s="236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137</v>
      </c>
      <c r="AU432" s="18" t="s">
        <v>87</v>
      </c>
    </row>
    <row r="433" s="15" customFormat="1">
      <c r="A433" s="15"/>
      <c r="B433" s="271"/>
      <c r="C433" s="272"/>
      <c r="D433" s="232" t="s">
        <v>139</v>
      </c>
      <c r="E433" s="273" t="s">
        <v>1</v>
      </c>
      <c r="F433" s="274" t="s">
        <v>465</v>
      </c>
      <c r="G433" s="272"/>
      <c r="H433" s="273" t="s">
        <v>1</v>
      </c>
      <c r="I433" s="275"/>
      <c r="J433" s="272"/>
      <c r="K433" s="272"/>
      <c r="L433" s="276"/>
      <c r="M433" s="277"/>
      <c r="N433" s="278"/>
      <c r="O433" s="278"/>
      <c r="P433" s="278"/>
      <c r="Q433" s="278"/>
      <c r="R433" s="278"/>
      <c r="S433" s="278"/>
      <c r="T433" s="279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80" t="s">
        <v>139</v>
      </c>
      <c r="AU433" s="280" t="s">
        <v>87</v>
      </c>
      <c r="AV433" s="15" t="s">
        <v>85</v>
      </c>
      <c r="AW433" s="15" t="s">
        <v>34</v>
      </c>
      <c r="AX433" s="15" t="s">
        <v>77</v>
      </c>
      <c r="AY433" s="280" t="s">
        <v>126</v>
      </c>
    </row>
    <row r="434" s="13" customFormat="1">
      <c r="A434" s="13"/>
      <c r="B434" s="239"/>
      <c r="C434" s="240"/>
      <c r="D434" s="232" t="s">
        <v>139</v>
      </c>
      <c r="E434" s="241" t="s">
        <v>1</v>
      </c>
      <c r="F434" s="242" t="s">
        <v>808</v>
      </c>
      <c r="G434" s="240"/>
      <c r="H434" s="243">
        <v>8.8149999999999995</v>
      </c>
      <c r="I434" s="244"/>
      <c r="J434" s="240"/>
      <c r="K434" s="240"/>
      <c r="L434" s="245"/>
      <c r="M434" s="246"/>
      <c r="N434" s="247"/>
      <c r="O434" s="247"/>
      <c r="P434" s="247"/>
      <c r="Q434" s="247"/>
      <c r="R434" s="247"/>
      <c r="S434" s="247"/>
      <c r="T434" s="24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9" t="s">
        <v>139</v>
      </c>
      <c r="AU434" s="249" t="s">
        <v>87</v>
      </c>
      <c r="AV434" s="13" t="s">
        <v>87</v>
      </c>
      <c r="AW434" s="13" t="s">
        <v>34</v>
      </c>
      <c r="AX434" s="13" t="s">
        <v>77</v>
      </c>
      <c r="AY434" s="249" t="s">
        <v>126</v>
      </c>
    </row>
    <row r="435" s="13" customFormat="1">
      <c r="A435" s="13"/>
      <c r="B435" s="239"/>
      <c r="C435" s="240"/>
      <c r="D435" s="232" t="s">
        <v>139</v>
      </c>
      <c r="E435" s="241" t="s">
        <v>1</v>
      </c>
      <c r="F435" s="242" t="s">
        <v>809</v>
      </c>
      <c r="G435" s="240"/>
      <c r="H435" s="243">
        <v>5.3300000000000001</v>
      </c>
      <c r="I435" s="244"/>
      <c r="J435" s="240"/>
      <c r="K435" s="240"/>
      <c r="L435" s="245"/>
      <c r="M435" s="246"/>
      <c r="N435" s="247"/>
      <c r="O435" s="247"/>
      <c r="P435" s="247"/>
      <c r="Q435" s="247"/>
      <c r="R435" s="247"/>
      <c r="S435" s="247"/>
      <c r="T435" s="24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9" t="s">
        <v>139</v>
      </c>
      <c r="AU435" s="249" t="s">
        <v>87</v>
      </c>
      <c r="AV435" s="13" t="s">
        <v>87</v>
      </c>
      <c r="AW435" s="13" t="s">
        <v>34</v>
      </c>
      <c r="AX435" s="13" t="s">
        <v>77</v>
      </c>
      <c r="AY435" s="249" t="s">
        <v>126</v>
      </c>
    </row>
    <row r="436" s="13" customFormat="1">
      <c r="A436" s="13"/>
      <c r="B436" s="239"/>
      <c r="C436" s="240"/>
      <c r="D436" s="232" t="s">
        <v>139</v>
      </c>
      <c r="E436" s="241" t="s">
        <v>1</v>
      </c>
      <c r="F436" s="242" t="s">
        <v>810</v>
      </c>
      <c r="G436" s="240"/>
      <c r="H436" s="243">
        <v>1.54</v>
      </c>
      <c r="I436" s="244"/>
      <c r="J436" s="240"/>
      <c r="K436" s="240"/>
      <c r="L436" s="245"/>
      <c r="M436" s="246"/>
      <c r="N436" s="247"/>
      <c r="O436" s="247"/>
      <c r="P436" s="247"/>
      <c r="Q436" s="247"/>
      <c r="R436" s="247"/>
      <c r="S436" s="247"/>
      <c r="T436" s="24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9" t="s">
        <v>139</v>
      </c>
      <c r="AU436" s="249" t="s">
        <v>87</v>
      </c>
      <c r="AV436" s="13" t="s">
        <v>87</v>
      </c>
      <c r="AW436" s="13" t="s">
        <v>34</v>
      </c>
      <c r="AX436" s="13" t="s">
        <v>77</v>
      </c>
      <c r="AY436" s="249" t="s">
        <v>126</v>
      </c>
    </row>
    <row r="437" s="13" customFormat="1">
      <c r="A437" s="13"/>
      <c r="B437" s="239"/>
      <c r="C437" s="240"/>
      <c r="D437" s="232" t="s">
        <v>139</v>
      </c>
      <c r="E437" s="241" t="s">
        <v>1</v>
      </c>
      <c r="F437" s="242" t="s">
        <v>811</v>
      </c>
      <c r="G437" s="240"/>
      <c r="H437" s="243">
        <v>7.6559999999999997</v>
      </c>
      <c r="I437" s="244"/>
      <c r="J437" s="240"/>
      <c r="K437" s="240"/>
      <c r="L437" s="245"/>
      <c r="M437" s="246"/>
      <c r="N437" s="247"/>
      <c r="O437" s="247"/>
      <c r="P437" s="247"/>
      <c r="Q437" s="247"/>
      <c r="R437" s="247"/>
      <c r="S437" s="247"/>
      <c r="T437" s="24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9" t="s">
        <v>139</v>
      </c>
      <c r="AU437" s="249" t="s">
        <v>87</v>
      </c>
      <c r="AV437" s="13" t="s">
        <v>87</v>
      </c>
      <c r="AW437" s="13" t="s">
        <v>34</v>
      </c>
      <c r="AX437" s="13" t="s">
        <v>77</v>
      </c>
      <c r="AY437" s="249" t="s">
        <v>126</v>
      </c>
    </row>
    <row r="438" s="13" customFormat="1">
      <c r="A438" s="13"/>
      <c r="B438" s="239"/>
      <c r="C438" s="240"/>
      <c r="D438" s="232" t="s">
        <v>139</v>
      </c>
      <c r="E438" s="241" t="s">
        <v>1</v>
      </c>
      <c r="F438" s="242" t="s">
        <v>812</v>
      </c>
      <c r="G438" s="240"/>
      <c r="H438" s="243">
        <v>2.7749999999999999</v>
      </c>
      <c r="I438" s="244"/>
      <c r="J438" s="240"/>
      <c r="K438" s="240"/>
      <c r="L438" s="245"/>
      <c r="M438" s="246"/>
      <c r="N438" s="247"/>
      <c r="O438" s="247"/>
      <c r="P438" s="247"/>
      <c r="Q438" s="247"/>
      <c r="R438" s="247"/>
      <c r="S438" s="247"/>
      <c r="T438" s="24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9" t="s">
        <v>139</v>
      </c>
      <c r="AU438" s="249" t="s">
        <v>87</v>
      </c>
      <c r="AV438" s="13" t="s">
        <v>87</v>
      </c>
      <c r="AW438" s="13" t="s">
        <v>34</v>
      </c>
      <c r="AX438" s="13" t="s">
        <v>77</v>
      </c>
      <c r="AY438" s="249" t="s">
        <v>126</v>
      </c>
    </row>
    <row r="439" s="13" customFormat="1">
      <c r="A439" s="13"/>
      <c r="B439" s="239"/>
      <c r="C439" s="240"/>
      <c r="D439" s="232" t="s">
        <v>139</v>
      </c>
      <c r="E439" s="241" t="s">
        <v>1</v>
      </c>
      <c r="F439" s="242" t="s">
        <v>813</v>
      </c>
      <c r="G439" s="240"/>
      <c r="H439" s="243">
        <v>3.2999999999999998</v>
      </c>
      <c r="I439" s="244"/>
      <c r="J439" s="240"/>
      <c r="K439" s="240"/>
      <c r="L439" s="245"/>
      <c r="M439" s="246"/>
      <c r="N439" s="247"/>
      <c r="O439" s="247"/>
      <c r="P439" s="247"/>
      <c r="Q439" s="247"/>
      <c r="R439" s="247"/>
      <c r="S439" s="247"/>
      <c r="T439" s="24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9" t="s">
        <v>139</v>
      </c>
      <c r="AU439" s="249" t="s">
        <v>87</v>
      </c>
      <c r="AV439" s="13" t="s">
        <v>87</v>
      </c>
      <c r="AW439" s="13" t="s">
        <v>34</v>
      </c>
      <c r="AX439" s="13" t="s">
        <v>77</v>
      </c>
      <c r="AY439" s="249" t="s">
        <v>126</v>
      </c>
    </row>
    <row r="440" s="16" customFormat="1">
      <c r="A440" s="16"/>
      <c r="B440" s="281"/>
      <c r="C440" s="282"/>
      <c r="D440" s="232" t="s">
        <v>139</v>
      </c>
      <c r="E440" s="283" t="s">
        <v>1</v>
      </c>
      <c r="F440" s="284" t="s">
        <v>468</v>
      </c>
      <c r="G440" s="282"/>
      <c r="H440" s="285">
        <v>29.415999999999997</v>
      </c>
      <c r="I440" s="286"/>
      <c r="J440" s="282"/>
      <c r="K440" s="282"/>
      <c r="L440" s="287"/>
      <c r="M440" s="288"/>
      <c r="N440" s="289"/>
      <c r="O440" s="289"/>
      <c r="P440" s="289"/>
      <c r="Q440" s="289"/>
      <c r="R440" s="289"/>
      <c r="S440" s="289"/>
      <c r="T440" s="290"/>
      <c r="U440" s="16"/>
      <c r="V440" s="16"/>
      <c r="W440" s="16"/>
      <c r="X440" s="16"/>
      <c r="Y440" s="16"/>
      <c r="Z440" s="16"/>
      <c r="AA440" s="16"/>
      <c r="AB440" s="16"/>
      <c r="AC440" s="16"/>
      <c r="AD440" s="16"/>
      <c r="AE440" s="16"/>
      <c r="AT440" s="291" t="s">
        <v>139</v>
      </c>
      <c r="AU440" s="291" t="s">
        <v>87</v>
      </c>
      <c r="AV440" s="16" t="s">
        <v>147</v>
      </c>
      <c r="AW440" s="16" t="s">
        <v>34</v>
      </c>
      <c r="AX440" s="16" t="s">
        <v>77</v>
      </c>
      <c r="AY440" s="291" t="s">
        <v>126</v>
      </c>
    </row>
    <row r="441" s="15" customFormat="1">
      <c r="A441" s="15"/>
      <c r="B441" s="271"/>
      <c r="C441" s="272"/>
      <c r="D441" s="232" t="s">
        <v>139</v>
      </c>
      <c r="E441" s="273" t="s">
        <v>1</v>
      </c>
      <c r="F441" s="274" t="s">
        <v>469</v>
      </c>
      <c r="G441" s="272"/>
      <c r="H441" s="273" t="s">
        <v>1</v>
      </c>
      <c r="I441" s="275"/>
      <c r="J441" s="272"/>
      <c r="K441" s="272"/>
      <c r="L441" s="276"/>
      <c r="M441" s="277"/>
      <c r="N441" s="278"/>
      <c r="O441" s="278"/>
      <c r="P441" s="278"/>
      <c r="Q441" s="278"/>
      <c r="R441" s="278"/>
      <c r="S441" s="278"/>
      <c r="T441" s="279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80" t="s">
        <v>139</v>
      </c>
      <c r="AU441" s="280" t="s">
        <v>87</v>
      </c>
      <c r="AV441" s="15" t="s">
        <v>85</v>
      </c>
      <c r="AW441" s="15" t="s">
        <v>34</v>
      </c>
      <c r="AX441" s="15" t="s">
        <v>77</v>
      </c>
      <c r="AY441" s="280" t="s">
        <v>126</v>
      </c>
    </row>
    <row r="442" s="13" customFormat="1">
      <c r="A442" s="13"/>
      <c r="B442" s="239"/>
      <c r="C442" s="240"/>
      <c r="D442" s="232" t="s">
        <v>139</v>
      </c>
      <c r="E442" s="241" t="s">
        <v>1</v>
      </c>
      <c r="F442" s="242" t="s">
        <v>814</v>
      </c>
      <c r="G442" s="240"/>
      <c r="H442" s="243">
        <v>135.68000000000001</v>
      </c>
      <c r="I442" s="244"/>
      <c r="J442" s="240"/>
      <c r="K442" s="240"/>
      <c r="L442" s="245"/>
      <c r="M442" s="246"/>
      <c r="N442" s="247"/>
      <c r="O442" s="247"/>
      <c r="P442" s="247"/>
      <c r="Q442" s="247"/>
      <c r="R442" s="247"/>
      <c r="S442" s="247"/>
      <c r="T442" s="24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9" t="s">
        <v>139</v>
      </c>
      <c r="AU442" s="249" t="s">
        <v>87</v>
      </c>
      <c r="AV442" s="13" t="s">
        <v>87</v>
      </c>
      <c r="AW442" s="13" t="s">
        <v>34</v>
      </c>
      <c r="AX442" s="13" t="s">
        <v>77</v>
      </c>
      <c r="AY442" s="249" t="s">
        <v>126</v>
      </c>
    </row>
    <row r="443" s="13" customFormat="1">
      <c r="A443" s="13"/>
      <c r="B443" s="239"/>
      <c r="C443" s="240"/>
      <c r="D443" s="232" t="s">
        <v>139</v>
      </c>
      <c r="E443" s="241" t="s">
        <v>1</v>
      </c>
      <c r="F443" s="242" t="s">
        <v>815</v>
      </c>
      <c r="G443" s="240"/>
      <c r="H443" s="243">
        <v>19.760000000000002</v>
      </c>
      <c r="I443" s="244"/>
      <c r="J443" s="240"/>
      <c r="K443" s="240"/>
      <c r="L443" s="245"/>
      <c r="M443" s="246"/>
      <c r="N443" s="247"/>
      <c r="O443" s="247"/>
      <c r="P443" s="247"/>
      <c r="Q443" s="247"/>
      <c r="R443" s="247"/>
      <c r="S443" s="247"/>
      <c r="T443" s="24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9" t="s">
        <v>139</v>
      </c>
      <c r="AU443" s="249" t="s">
        <v>87</v>
      </c>
      <c r="AV443" s="13" t="s">
        <v>87</v>
      </c>
      <c r="AW443" s="13" t="s">
        <v>34</v>
      </c>
      <c r="AX443" s="13" t="s">
        <v>77</v>
      </c>
      <c r="AY443" s="249" t="s">
        <v>126</v>
      </c>
    </row>
    <row r="444" s="16" customFormat="1">
      <c r="A444" s="16"/>
      <c r="B444" s="281"/>
      <c r="C444" s="282"/>
      <c r="D444" s="232" t="s">
        <v>139</v>
      </c>
      <c r="E444" s="283" t="s">
        <v>1</v>
      </c>
      <c r="F444" s="284" t="s">
        <v>468</v>
      </c>
      <c r="G444" s="282"/>
      <c r="H444" s="285">
        <v>155.44</v>
      </c>
      <c r="I444" s="286"/>
      <c r="J444" s="282"/>
      <c r="K444" s="282"/>
      <c r="L444" s="287"/>
      <c r="M444" s="288"/>
      <c r="N444" s="289"/>
      <c r="O444" s="289"/>
      <c r="P444" s="289"/>
      <c r="Q444" s="289"/>
      <c r="R444" s="289"/>
      <c r="S444" s="289"/>
      <c r="T444" s="290"/>
      <c r="U444" s="16"/>
      <c r="V444" s="16"/>
      <c r="W444" s="16"/>
      <c r="X444" s="16"/>
      <c r="Y444" s="16"/>
      <c r="Z444" s="16"/>
      <c r="AA444" s="16"/>
      <c r="AB444" s="16"/>
      <c r="AC444" s="16"/>
      <c r="AD444" s="16"/>
      <c r="AE444" s="16"/>
      <c r="AT444" s="291" t="s">
        <v>139</v>
      </c>
      <c r="AU444" s="291" t="s">
        <v>87</v>
      </c>
      <c r="AV444" s="16" t="s">
        <v>147</v>
      </c>
      <c r="AW444" s="16" t="s">
        <v>34</v>
      </c>
      <c r="AX444" s="16" t="s">
        <v>77</v>
      </c>
      <c r="AY444" s="291" t="s">
        <v>126</v>
      </c>
    </row>
    <row r="445" s="15" customFormat="1">
      <c r="A445" s="15"/>
      <c r="B445" s="271"/>
      <c r="C445" s="272"/>
      <c r="D445" s="232" t="s">
        <v>139</v>
      </c>
      <c r="E445" s="273" t="s">
        <v>1</v>
      </c>
      <c r="F445" s="274" t="s">
        <v>472</v>
      </c>
      <c r="G445" s="272"/>
      <c r="H445" s="273" t="s">
        <v>1</v>
      </c>
      <c r="I445" s="275"/>
      <c r="J445" s="272"/>
      <c r="K445" s="272"/>
      <c r="L445" s="276"/>
      <c r="M445" s="277"/>
      <c r="N445" s="278"/>
      <c r="O445" s="278"/>
      <c r="P445" s="278"/>
      <c r="Q445" s="278"/>
      <c r="R445" s="278"/>
      <c r="S445" s="278"/>
      <c r="T445" s="279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80" t="s">
        <v>139</v>
      </c>
      <c r="AU445" s="280" t="s">
        <v>87</v>
      </c>
      <c r="AV445" s="15" t="s">
        <v>85</v>
      </c>
      <c r="AW445" s="15" t="s">
        <v>34</v>
      </c>
      <c r="AX445" s="15" t="s">
        <v>77</v>
      </c>
      <c r="AY445" s="280" t="s">
        <v>126</v>
      </c>
    </row>
    <row r="446" s="13" customFormat="1">
      <c r="A446" s="13"/>
      <c r="B446" s="239"/>
      <c r="C446" s="240"/>
      <c r="D446" s="232" t="s">
        <v>139</v>
      </c>
      <c r="E446" s="241" t="s">
        <v>1</v>
      </c>
      <c r="F446" s="242" t="s">
        <v>816</v>
      </c>
      <c r="G446" s="240"/>
      <c r="H446" s="243">
        <v>28.199999999999999</v>
      </c>
      <c r="I446" s="244"/>
      <c r="J446" s="240"/>
      <c r="K446" s="240"/>
      <c r="L446" s="245"/>
      <c r="M446" s="246"/>
      <c r="N446" s="247"/>
      <c r="O446" s="247"/>
      <c r="P446" s="247"/>
      <c r="Q446" s="247"/>
      <c r="R446" s="247"/>
      <c r="S446" s="247"/>
      <c r="T446" s="24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9" t="s">
        <v>139</v>
      </c>
      <c r="AU446" s="249" t="s">
        <v>87</v>
      </c>
      <c r="AV446" s="13" t="s">
        <v>87</v>
      </c>
      <c r="AW446" s="13" t="s">
        <v>34</v>
      </c>
      <c r="AX446" s="13" t="s">
        <v>77</v>
      </c>
      <c r="AY446" s="249" t="s">
        <v>126</v>
      </c>
    </row>
    <row r="447" s="13" customFormat="1">
      <c r="A447" s="13"/>
      <c r="B447" s="239"/>
      <c r="C447" s="240"/>
      <c r="D447" s="232" t="s">
        <v>139</v>
      </c>
      <c r="E447" s="241" t="s">
        <v>1</v>
      </c>
      <c r="F447" s="242" t="s">
        <v>817</v>
      </c>
      <c r="G447" s="240"/>
      <c r="H447" s="243">
        <v>56.399999999999999</v>
      </c>
      <c r="I447" s="244"/>
      <c r="J447" s="240"/>
      <c r="K447" s="240"/>
      <c r="L447" s="245"/>
      <c r="M447" s="246"/>
      <c r="N447" s="247"/>
      <c r="O447" s="247"/>
      <c r="P447" s="247"/>
      <c r="Q447" s="247"/>
      <c r="R447" s="247"/>
      <c r="S447" s="247"/>
      <c r="T447" s="24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9" t="s">
        <v>139</v>
      </c>
      <c r="AU447" s="249" t="s">
        <v>87</v>
      </c>
      <c r="AV447" s="13" t="s">
        <v>87</v>
      </c>
      <c r="AW447" s="13" t="s">
        <v>34</v>
      </c>
      <c r="AX447" s="13" t="s">
        <v>77</v>
      </c>
      <c r="AY447" s="249" t="s">
        <v>126</v>
      </c>
    </row>
    <row r="448" s="16" customFormat="1">
      <c r="A448" s="16"/>
      <c r="B448" s="281"/>
      <c r="C448" s="282"/>
      <c r="D448" s="232" t="s">
        <v>139</v>
      </c>
      <c r="E448" s="283" t="s">
        <v>1</v>
      </c>
      <c r="F448" s="284" t="s">
        <v>468</v>
      </c>
      <c r="G448" s="282"/>
      <c r="H448" s="285">
        <v>84.599999999999994</v>
      </c>
      <c r="I448" s="286"/>
      <c r="J448" s="282"/>
      <c r="K448" s="282"/>
      <c r="L448" s="287"/>
      <c r="M448" s="288"/>
      <c r="N448" s="289"/>
      <c r="O448" s="289"/>
      <c r="P448" s="289"/>
      <c r="Q448" s="289"/>
      <c r="R448" s="289"/>
      <c r="S448" s="289"/>
      <c r="T448" s="290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T448" s="291" t="s">
        <v>139</v>
      </c>
      <c r="AU448" s="291" t="s">
        <v>87</v>
      </c>
      <c r="AV448" s="16" t="s">
        <v>147</v>
      </c>
      <c r="AW448" s="16" t="s">
        <v>34</v>
      </c>
      <c r="AX448" s="16" t="s">
        <v>77</v>
      </c>
      <c r="AY448" s="291" t="s">
        <v>126</v>
      </c>
    </row>
    <row r="449" s="14" customFormat="1">
      <c r="A449" s="14"/>
      <c r="B449" s="250"/>
      <c r="C449" s="251"/>
      <c r="D449" s="232" t="s">
        <v>139</v>
      </c>
      <c r="E449" s="252" t="s">
        <v>1</v>
      </c>
      <c r="F449" s="253" t="s">
        <v>191</v>
      </c>
      <c r="G449" s="251"/>
      <c r="H449" s="254">
        <v>269.45599999999996</v>
      </c>
      <c r="I449" s="255"/>
      <c r="J449" s="251"/>
      <c r="K449" s="251"/>
      <c r="L449" s="256"/>
      <c r="M449" s="257"/>
      <c r="N449" s="258"/>
      <c r="O449" s="258"/>
      <c r="P449" s="258"/>
      <c r="Q449" s="258"/>
      <c r="R449" s="258"/>
      <c r="S449" s="258"/>
      <c r="T449" s="25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0" t="s">
        <v>139</v>
      </c>
      <c r="AU449" s="260" t="s">
        <v>87</v>
      </c>
      <c r="AV449" s="14" t="s">
        <v>133</v>
      </c>
      <c r="AW449" s="14" t="s">
        <v>34</v>
      </c>
      <c r="AX449" s="14" t="s">
        <v>85</v>
      </c>
      <c r="AY449" s="260" t="s">
        <v>126</v>
      </c>
    </row>
    <row r="450" s="2" customFormat="1" ht="16.5" customHeight="1">
      <c r="A450" s="39"/>
      <c r="B450" s="40"/>
      <c r="C450" s="219" t="s">
        <v>818</v>
      </c>
      <c r="D450" s="219" t="s">
        <v>128</v>
      </c>
      <c r="E450" s="220" t="s">
        <v>476</v>
      </c>
      <c r="F450" s="221" t="s">
        <v>477</v>
      </c>
      <c r="G450" s="222" t="s">
        <v>203</v>
      </c>
      <c r="H450" s="223">
        <v>2425.1039999999998</v>
      </c>
      <c r="I450" s="224"/>
      <c r="J450" s="225">
        <f>ROUND(I450*H450,2)</f>
        <v>0</v>
      </c>
      <c r="K450" s="221" t="s">
        <v>132</v>
      </c>
      <c r="L450" s="45"/>
      <c r="M450" s="226" t="s">
        <v>1</v>
      </c>
      <c r="N450" s="227" t="s">
        <v>42</v>
      </c>
      <c r="O450" s="92"/>
      <c r="P450" s="228">
        <f>O450*H450</f>
        <v>0</v>
      </c>
      <c r="Q450" s="228">
        <v>0</v>
      </c>
      <c r="R450" s="228">
        <f>Q450*H450</f>
        <v>0</v>
      </c>
      <c r="S450" s="228">
        <v>0</v>
      </c>
      <c r="T450" s="229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0" t="s">
        <v>133</v>
      </c>
      <c r="AT450" s="230" t="s">
        <v>128</v>
      </c>
      <c r="AU450" s="230" t="s">
        <v>87</v>
      </c>
      <c r="AY450" s="18" t="s">
        <v>126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8" t="s">
        <v>85</v>
      </c>
      <c r="BK450" s="231">
        <f>ROUND(I450*H450,2)</f>
        <v>0</v>
      </c>
      <c r="BL450" s="18" t="s">
        <v>133</v>
      </c>
      <c r="BM450" s="230" t="s">
        <v>819</v>
      </c>
    </row>
    <row r="451" s="2" customFormat="1">
      <c r="A451" s="39"/>
      <c r="B451" s="40"/>
      <c r="C451" s="41"/>
      <c r="D451" s="232" t="s">
        <v>135</v>
      </c>
      <c r="E451" s="41"/>
      <c r="F451" s="233" t="s">
        <v>479</v>
      </c>
      <c r="G451" s="41"/>
      <c r="H451" s="41"/>
      <c r="I451" s="234"/>
      <c r="J451" s="41"/>
      <c r="K451" s="41"/>
      <c r="L451" s="45"/>
      <c r="M451" s="235"/>
      <c r="N451" s="236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135</v>
      </c>
      <c r="AU451" s="18" t="s">
        <v>87</v>
      </c>
    </row>
    <row r="452" s="2" customFormat="1">
      <c r="A452" s="39"/>
      <c r="B452" s="40"/>
      <c r="C452" s="41"/>
      <c r="D452" s="237" t="s">
        <v>137</v>
      </c>
      <c r="E452" s="41"/>
      <c r="F452" s="238" t="s">
        <v>480</v>
      </c>
      <c r="G452" s="41"/>
      <c r="H452" s="41"/>
      <c r="I452" s="234"/>
      <c r="J452" s="41"/>
      <c r="K452" s="41"/>
      <c r="L452" s="45"/>
      <c r="M452" s="235"/>
      <c r="N452" s="236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137</v>
      </c>
      <c r="AU452" s="18" t="s">
        <v>87</v>
      </c>
    </row>
    <row r="453" s="13" customFormat="1">
      <c r="A453" s="13"/>
      <c r="B453" s="239"/>
      <c r="C453" s="240"/>
      <c r="D453" s="232" t="s">
        <v>139</v>
      </c>
      <c r="E453" s="241" t="s">
        <v>1</v>
      </c>
      <c r="F453" s="242" t="s">
        <v>820</v>
      </c>
      <c r="G453" s="240"/>
      <c r="H453" s="243">
        <v>2425.1039999999998</v>
      </c>
      <c r="I453" s="244"/>
      <c r="J453" s="240"/>
      <c r="K453" s="240"/>
      <c r="L453" s="245"/>
      <c r="M453" s="246"/>
      <c r="N453" s="247"/>
      <c r="O453" s="247"/>
      <c r="P453" s="247"/>
      <c r="Q453" s="247"/>
      <c r="R453" s="247"/>
      <c r="S453" s="247"/>
      <c r="T453" s="24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9" t="s">
        <v>139</v>
      </c>
      <c r="AU453" s="249" t="s">
        <v>87</v>
      </c>
      <c r="AV453" s="13" t="s">
        <v>87</v>
      </c>
      <c r="AW453" s="13" t="s">
        <v>34</v>
      </c>
      <c r="AX453" s="13" t="s">
        <v>85</v>
      </c>
      <c r="AY453" s="249" t="s">
        <v>126</v>
      </c>
    </row>
    <row r="454" s="2" customFormat="1" ht="21.75" customHeight="1">
      <c r="A454" s="39"/>
      <c r="B454" s="40"/>
      <c r="C454" s="219" t="s">
        <v>821</v>
      </c>
      <c r="D454" s="219" t="s">
        <v>128</v>
      </c>
      <c r="E454" s="220" t="s">
        <v>483</v>
      </c>
      <c r="F454" s="221" t="s">
        <v>484</v>
      </c>
      <c r="G454" s="222" t="s">
        <v>203</v>
      </c>
      <c r="H454" s="223">
        <v>29.416</v>
      </c>
      <c r="I454" s="224"/>
      <c r="J454" s="225">
        <f>ROUND(I454*H454,2)</f>
        <v>0</v>
      </c>
      <c r="K454" s="221" t="s">
        <v>132</v>
      </c>
      <c r="L454" s="45"/>
      <c r="M454" s="226" t="s">
        <v>1</v>
      </c>
      <c r="N454" s="227" t="s">
        <v>42</v>
      </c>
      <c r="O454" s="92"/>
      <c r="P454" s="228">
        <f>O454*H454</f>
        <v>0</v>
      </c>
      <c r="Q454" s="228">
        <v>0</v>
      </c>
      <c r="R454" s="228">
        <f>Q454*H454</f>
        <v>0</v>
      </c>
      <c r="S454" s="228">
        <v>0</v>
      </c>
      <c r="T454" s="22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0" t="s">
        <v>133</v>
      </c>
      <c r="AT454" s="230" t="s">
        <v>128</v>
      </c>
      <c r="AU454" s="230" t="s">
        <v>87</v>
      </c>
      <c r="AY454" s="18" t="s">
        <v>126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8" t="s">
        <v>85</v>
      </c>
      <c r="BK454" s="231">
        <f>ROUND(I454*H454,2)</f>
        <v>0</v>
      </c>
      <c r="BL454" s="18" t="s">
        <v>133</v>
      </c>
      <c r="BM454" s="230" t="s">
        <v>822</v>
      </c>
    </row>
    <row r="455" s="2" customFormat="1">
      <c r="A455" s="39"/>
      <c r="B455" s="40"/>
      <c r="C455" s="41"/>
      <c r="D455" s="232" t="s">
        <v>135</v>
      </c>
      <c r="E455" s="41"/>
      <c r="F455" s="233" t="s">
        <v>486</v>
      </c>
      <c r="G455" s="41"/>
      <c r="H455" s="41"/>
      <c r="I455" s="234"/>
      <c r="J455" s="41"/>
      <c r="K455" s="41"/>
      <c r="L455" s="45"/>
      <c r="M455" s="235"/>
      <c r="N455" s="236"/>
      <c r="O455" s="92"/>
      <c r="P455" s="92"/>
      <c r="Q455" s="92"/>
      <c r="R455" s="92"/>
      <c r="S455" s="92"/>
      <c r="T455" s="93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135</v>
      </c>
      <c r="AU455" s="18" t="s">
        <v>87</v>
      </c>
    </row>
    <row r="456" s="2" customFormat="1">
      <c r="A456" s="39"/>
      <c r="B456" s="40"/>
      <c r="C456" s="41"/>
      <c r="D456" s="237" t="s">
        <v>137</v>
      </c>
      <c r="E456" s="41"/>
      <c r="F456" s="238" t="s">
        <v>487</v>
      </c>
      <c r="G456" s="41"/>
      <c r="H456" s="41"/>
      <c r="I456" s="234"/>
      <c r="J456" s="41"/>
      <c r="K456" s="41"/>
      <c r="L456" s="45"/>
      <c r="M456" s="235"/>
      <c r="N456" s="236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137</v>
      </c>
      <c r="AU456" s="18" t="s">
        <v>87</v>
      </c>
    </row>
    <row r="457" s="13" customFormat="1">
      <c r="A457" s="13"/>
      <c r="B457" s="239"/>
      <c r="C457" s="240"/>
      <c r="D457" s="232" t="s">
        <v>139</v>
      </c>
      <c r="E457" s="241" t="s">
        <v>1</v>
      </c>
      <c r="F457" s="242" t="s">
        <v>823</v>
      </c>
      <c r="G457" s="240"/>
      <c r="H457" s="243">
        <v>29.416</v>
      </c>
      <c r="I457" s="244"/>
      <c r="J457" s="240"/>
      <c r="K457" s="240"/>
      <c r="L457" s="245"/>
      <c r="M457" s="246"/>
      <c r="N457" s="247"/>
      <c r="O457" s="247"/>
      <c r="P457" s="247"/>
      <c r="Q457" s="247"/>
      <c r="R457" s="247"/>
      <c r="S457" s="247"/>
      <c r="T457" s="24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9" t="s">
        <v>139</v>
      </c>
      <c r="AU457" s="249" t="s">
        <v>87</v>
      </c>
      <c r="AV457" s="13" t="s">
        <v>87</v>
      </c>
      <c r="AW457" s="13" t="s">
        <v>34</v>
      </c>
      <c r="AX457" s="13" t="s">
        <v>85</v>
      </c>
      <c r="AY457" s="249" t="s">
        <v>126</v>
      </c>
    </row>
    <row r="458" s="2" customFormat="1" ht="16.5" customHeight="1">
      <c r="A458" s="39"/>
      <c r="B458" s="40"/>
      <c r="C458" s="219" t="s">
        <v>824</v>
      </c>
      <c r="D458" s="219" t="s">
        <v>128</v>
      </c>
      <c r="E458" s="220" t="s">
        <v>490</v>
      </c>
      <c r="F458" s="221" t="s">
        <v>202</v>
      </c>
      <c r="G458" s="222" t="s">
        <v>203</v>
      </c>
      <c r="H458" s="223">
        <v>155.44</v>
      </c>
      <c r="I458" s="224"/>
      <c r="J458" s="225">
        <f>ROUND(I458*H458,2)</f>
        <v>0</v>
      </c>
      <c r="K458" s="221" t="s">
        <v>132</v>
      </c>
      <c r="L458" s="45"/>
      <c r="M458" s="226" t="s">
        <v>1</v>
      </c>
      <c r="N458" s="227" t="s">
        <v>42</v>
      </c>
      <c r="O458" s="92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0" t="s">
        <v>133</v>
      </c>
      <c r="AT458" s="230" t="s">
        <v>128</v>
      </c>
      <c r="AU458" s="230" t="s">
        <v>87</v>
      </c>
      <c r="AY458" s="18" t="s">
        <v>126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8" t="s">
        <v>85</v>
      </c>
      <c r="BK458" s="231">
        <f>ROUND(I458*H458,2)</f>
        <v>0</v>
      </c>
      <c r="BL458" s="18" t="s">
        <v>133</v>
      </c>
      <c r="BM458" s="230" t="s">
        <v>825</v>
      </c>
    </row>
    <row r="459" s="2" customFormat="1">
      <c r="A459" s="39"/>
      <c r="B459" s="40"/>
      <c r="C459" s="41"/>
      <c r="D459" s="232" t="s">
        <v>135</v>
      </c>
      <c r="E459" s="41"/>
      <c r="F459" s="233" t="s">
        <v>492</v>
      </c>
      <c r="G459" s="41"/>
      <c r="H459" s="41"/>
      <c r="I459" s="234"/>
      <c r="J459" s="41"/>
      <c r="K459" s="41"/>
      <c r="L459" s="45"/>
      <c r="M459" s="235"/>
      <c r="N459" s="236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135</v>
      </c>
      <c r="AU459" s="18" t="s">
        <v>87</v>
      </c>
    </row>
    <row r="460" s="2" customFormat="1">
      <c r="A460" s="39"/>
      <c r="B460" s="40"/>
      <c r="C460" s="41"/>
      <c r="D460" s="237" t="s">
        <v>137</v>
      </c>
      <c r="E460" s="41"/>
      <c r="F460" s="238" t="s">
        <v>493</v>
      </c>
      <c r="G460" s="41"/>
      <c r="H460" s="41"/>
      <c r="I460" s="234"/>
      <c r="J460" s="41"/>
      <c r="K460" s="41"/>
      <c r="L460" s="45"/>
      <c r="M460" s="235"/>
      <c r="N460" s="236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137</v>
      </c>
      <c r="AU460" s="18" t="s">
        <v>87</v>
      </c>
    </row>
    <row r="461" s="13" customFormat="1">
      <c r="A461" s="13"/>
      <c r="B461" s="239"/>
      <c r="C461" s="240"/>
      <c r="D461" s="232" t="s">
        <v>139</v>
      </c>
      <c r="E461" s="241" t="s">
        <v>1</v>
      </c>
      <c r="F461" s="242" t="s">
        <v>826</v>
      </c>
      <c r="G461" s="240"/>
      <c r="H461" s="243">
        <v>155.44</v>
      </c>
      <c r="I461" s="244"/>
      <c r="J461" s="240"/>
      <c r="K461" s="240"/>
      <c r="L461" s="245"/>
      <c r="M461" s="246"/>
      <c r="N461" s="247"/>
      <c r="O461" s="247"/>
      <c r="P461" s="247"/>
      <c r="Q461" s="247"/>
      <c r="R461" s="247"/>
      <c r="S461" s="247"/>
      <c r="T461" s="24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9" t="s">
        <v>139</v>
      </c>
      <c r="AU461" s="249" t="s">
        <v>87</v>
      </c>
      <c r="AV461" s="13" t="s">
        <v>87</v>
      </c>
      <c r="AW461" s="13" t="s">
        <v>34</v>
      </c>
      <c r="AX461" s="13" t="s">
        <v>85</v>
      </c>
      <c r="AY461" s="249" t="s">
        <v>126</v>
      </c>
    </row>
    <row r="462" s="2" customFormat="1" ht="24.15" customHeight="1">
      <c r="A462" s="39"/>
      <c r="B462" s="40"/>
      <c r="C462" s="219" t="s">
        <v>827</v>
      </c>
      <c r="D462" s="219" t="s">
        <v>128</v>
      </c>
      <c r="E462" s="220" t="s">
        <v>496</v>
      </c>
      <c r="F462" s="221" t="s">
        <v>497</v>
      </c>
      <c r="G462" s="222" t="s">
        <v>203</v>
      </c>
      <c r="H462" s="223">
        <v>84.599999999999994</v>
      </c>
      <c r="I462" s="224"/>
      <c r="J462" s="225">
        <f>ROUND(I462*H462,2)</f>
        <v>0</v>
      </c>
      <c r="K462" s="221" t="s">
        <v>132</v>
      </c>
      <c r="L462" s="45"/>
      <c r="M462" s="226" t="s">
        <v>1</v>
      </c>
      <c r="N462" s="227" t="s">
        <v>42</v>
      </c>
      <c r="O462" s="92"/>
      <c r="P462" s="228">
        <f>O462*H462</f>
        <v>0</v>
      </c>
      <c r="Q462" s="228">
        <v>0</v>
      </c>
      <c r="R462" s="228">
        <f>Q462*H462</f>
        <v>0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133</v>
      </c>
      <c r="AT462" s="230" t="s">
        <v>128</v>
      </c>
      <c r="AU462" s="230" t="s">
        <v>87</v>
      </c>
      <c r="AY462" s="18" t="s">
        <v>126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8" t="s">
        <v>85</v>
      </c>
      <c r="BK462" s="231">
        <f>ROUND(I462*H462,2)</f>
        <v>0</v>
      </c>
      <c r="BL462" s="18" t="s">
        <v>133</v>
      </c>
      <c r="BM462" s="230" t="s">
        <v>828</v>
      </c>
    </row>
    <row r="463" s="2" customFormat="1">
      <c r="A463" s="39"/>
      <c r="B463" s="40"/>
      <c r="C463" s="41"/>
      <c r="D463" s="232" t="s">
        <v>135</v>
      </c>
      <c r="E463" s="41"/>
      <c r="F463" s="233" t="s">
        <v>499</v>
      </c>
      <c r="G463" s="41"/>
      <c r="H463" s="41"/>
      <c r="I463" s="234"/>
      <c r="J463" s="41"/>
      <c r="K463" s="41"/>
      <c r="L463" s="45"/>
      <c r="M463" s="235"/>
      <c r="N463" s="236"/>
      <c r="O463" s="92"/>
      <c r="P463" s="92"/>
      <c r="Q463" s="92"/>
      <c r="R463" s="92"/>
      <c r="S463" s="92"/>
      <c r="T463" s="93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135</v>
      </c>
      <c r="AU463" s="18" t="s">
        <v>87</v>
      </c>
    </row>
    <row r="464" s="2" customFormat="1">
      <c r="A464" s="39"/>
      <c r="B464" s="40"/>
      <c r="C464" s="41"/>
      <c r="D464" s="237" t="s">
        <v>137</v>
      </c>
      <c r="E464" s="41"/>
      <c r="F464" s="238" t="s">
        <v>500</v>
      </c>
      <c r="G464" s="41"/>
      <c r="H464" s="41"/>
      <c r="I464" s="234"/>
      <c r="J464" s="41"/>
      <c r="K464" s="41"/>
      <c r="L464" s="45"/>
      <c r="M464" s="235"/>
      <c r="N464" s="236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137</v>
      </c>
      <c r="AU464" s="18" t="s">
        <v>87</v>
      </c>
    </row>
    <row r="465" s="13" customFormat="1">
      <c r="A465" s="13"/>
      <c r="B465" s="239"/>
      <c r="C465" s="240"/>
      <c r="D465" s="232" t="s">
        <v>139</v>
      </c>
      <c r="E465" s="241" t="s">
        <v>1</v>
      </c>
      <c r="F465" s="242" t="s">
        <v>829</v>
      </c>
      <c r="G465" s="240"/>
      <c r="H465" s="243">
        <v>84.599999999999994</v>
      </c>
      <c r="I465" s="244"/>
      <c r="J465" s="240"/>
      <c r="K465" s="240"/>
      <c r="L465" s="245"/>
      <c r="M465" s="246"/>
      <c r="N465" s="247"/>
      <c r="O465" s="247"/>
      <c r="P465" s="247"/>
      <c r="Q465" s="247"/>
      <c r="R465" s="247"/>
      <c r="S465" s="247"/>
      <c r="T465" s="24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9" t="s">
        <v>139</v>
      </c>
      <c r="AU465" s="249" t="s">
        <v>87</v>
      </c>
      <c r="AV465" s="13" t="s">
        <v>87</v>
      </c>
      <c r="AW465" s="13" t="s">
        <v>34</v>
      </c>
      <c r="AX465" s="13" t="s">
        <v>85</v>
      </c>
      <c r="AY465" s="249" t="s">
        <v>126</v>
      </c>
    </row>
    <row r="466" s="12" customFormat="1" ht="22.8" customHeight="1">
      <c r="A466" s="12"/>
      <c r="B466" s="203"/>
      <c r="C466" s="204"/>
      <c r="D466" s="205" t="s">
        <v>76</v>
      </c>
      <c r="E466" s="217" t="s">
        <v>502</v>
      </c>
      <c r="F466" s="217" t="s">
        <v>503</v>
      </c>
      <c r="G466" s="204"/>
      <c r="H466" s="204"/>
      <c r="I466" s="207"/>
      <c r="J466" s="218">
        <f>BK466</f>
        <v>0</v>
      </c>
      <c r="K466" s="204"/>
      <c r="L466" s="209"/>
      <c r="M466" s="210"/>
      <c r="N466" s="211"/>
      <c r="O466" s="211"/>
      <c r="P466" s="212">
        <f>SUM(P467:P469)</f>
        <v>0</v>
      </c>
      <c r="Q466" s="211"/>
      <c r="R466" s="212">
        <f>SUM(R467:R469)</f>
        <v>0</v>
      </c>
      <c r="S466" s="211"/>
      <c r="T466" s="213">
        <f>SUM(T467:T469)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14" t="s">
        <v>85</v>
      </c>
      <c r="AT466" s="215" t="s">
        <v>76</v>
      </c>
      <c r="AU466" s="215" t="s">
        <v>85</v>
      </c>
      <c r="AY466" s="214" t="s">
        <v>126</v>
      </c>
      <c r="BK466" s="216">
        <f>SUM(BK467:BK469)</f>
        <v>0</v>
      </c>
    </row>
    <row r="467" s="2" customFormat="1" ht="16.5" customHeight="1">
      <c r="A467" s="39"/>
      <c r="B467" s="40"/>
      <c r="C467" s="219" t="s">
        <v>830</v>
      </c>
      <c r="D467" s="219" t="s">
        <v>128</v>
      </c>
      <c r="E467" s="220" t="s">
        <v>831</v>
      </c>
      <c r="F467" s="221" t="s">
        <v>832</v>
      </c>
      <c r="G467" s="222" t="s">
        <v>203</v>
      </c>
      <c r="H467" s="223">
        <v>185.982</v>
      </c>
      <c r="I467" s="224"/>
      <c r="J467" s="225">
        <f>ROUND(I467*H467,2)</f>
        <v>0</v>
      </c>
      <c r="K467" s="221" t="s">
        <v>132</v>
      </c>
      <c r="L467" s="45"/>
      <c r="M467" s="226" t="s">
        <v>1</v>
      </c>
      <c r="N467" s="227" t="s">
        <v>42</v>
      </c>
      <c r="O467" s="92"/>
      <c r="P467" s="228">
        <f>O467*H467</f>
        <v>0</v>
      </c>
      <c r="Q467" s="228">
        <v>0</v>
      </c>
      <c r="R467" s="228">
        <f>Q467*H467</f>
        <v>0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133</v>
      </c>
      <c r="AT467" s="230" t="s">
        <v>128</v>
      </c>
      <c r="AU467" s="230" t="s">
        <v>87</v>
      </c>
      <c r="AY467" s="18" t="s">
        <v>126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85</v>
      </c>
      <c r="BK467" s="231">
        <f>ROUND(I467*H467,2)</f>
        <v>0</v>
      </c>
      <c r="BL467" s="18" t="s">
        <v>133</v>
      </c>
      <c r="BM467" s="230" t="s">
        <v>833</v>
      </c>
    </row>
    <row r="468" s="2" customFormat="1">
      <c r="A468" s="39"/>
      <c r="B468" s="40"/>
      <c r="C468" s="41"/>
      <c r="D468" s="232" t="s">
        <v>135</v>
      </c>
      <c r="E468" s="41"/>
      <c r="F468" s="233" t="s">
        <v>834</v>
      </c>
      <c r="G468" s="41"/>
      <c r="H468" s="41"/>
      <c r="I468" s="234"/>
      <c r="J468" s="41"/>
      <c r="K468" s="41"/>
      <c r="L468" s="45"/>
      <c r="M468" s="235"/>
      <c r="N468" s="236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135</v>
      </c>
      <c r="AU468" s="18" t="s">
        <v>87</v>
      </c>
    </row>
    <row r="469" s="2" customFormat="1">
      <c r="A469" s="39"/>
      <c r="B469" s="40"/>
      <c r="C469" s="41"/>
      <c r="D469" s="237" t="s">
        <v>137</v>
      </c>
      <c r="E469" s="41"/>
      <c r="F469" s="238" t="s">
        <v>835</v>
      </c>
      <c r="G469" s="41"/>
      <c r="H469" s="41"/>
      <c r="I469" s="234"/>
      <c r="J469" s="41"/>
      <c r="K469" s="41"/>
      <c r="L469" s="45"/>
      <c r="M469" s="292"/>
      <c r="N469" s="293"/>
      <c r="O469" s="294"/>
      <c r="P469" s="294"/>
      <c r="Q469" s="294"/>
      <c r="R469" s="294"/>
      <c r="S469" s="294"/>
      <c r="T469" s="295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137</v>
      </c>
      <c r="AU469" s="18" t="s">
        <v>87</v>
      </c>
    </row>
    <row r="470" s="2" customFormat="1" ht="6.96" customHeight="1">
      <c r="A470" s="39"/>
      <c r="B470" s="67"/>
      <c r="C470" s="68"/>
      <c r="D470" s="68"/>
      <c r="E470" s="68"/>
      <c r="F470" s="68"/>
      <c r="G470" s="68"/>
      <c r="H470" s="68"/>
      <c r="I470" s="68"/>
      <c r="J470" s="68"/>
      <c r="K470" s="68"/>
      <c r="L470" s="45"/>
      <c r="M470" s="39"/>
      <c r="O470" s="39"/>
      <c r="P470" s="39"/>
      <c r="Q470" s="39"/>
      <c r="R470" s="39"/>
      <c r="S470" s="39"/>
      <c r="T470" s="39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</row>
  </sheetData>
  <sheetProtection sheet="1" autoFilter="0" formatColumns="0" formatRows="0" objects="1" scenarios="1" spinCount="100000" saltValue="v+EliW99jRhHoG23rhvu7pCNRGJa8XWSNrcrSZmNuBIbYTpXTlDjYGct1c3xhlXyKczkuegPoAuLM4gEvgSp5g==" hashValue="nwvc2Fwiqqd2C684MtV+WdTtwxxUSClTJhX+PKqzrEeXDSZBi9+DbiETooLsZSqmKsiKy39LJLiM60BLEL9dqA==" algorithmName="SHA-512" password="CC35"/>
  <autoFilter ref="C123:K46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9" r:id="rId1" display="https://podminky.urs.cz/item/CS_URS_2026_01/113106121"/>
    <hyperlink ref="F133" r:id="rId2" display="https://podminky.urs.cz/item/CS_URS_2026_01/113106134"/>
    <hyperlink ref="F137" r:id="rId3" display="https://podminky.urs.cz/item/CS_URS_2026_01/113106136"/>
    <hyperlink ref="F141" r:id="rId4" display="https://podminky.urs.cz/item/CS_URS_2026_01/113107162"/>
    <hyperlink ref="F145" r:id="rId5" display="https://podminky.urs.cz/item/CS_URS_2026_01/113107224"/>
    <hyperlink ref="F149" r:id="rId6" display="https://podminky.urs.cz/item/CS_URS_2026_01/113154523"/>
    <hyperlink ref="F153" r:id="rId7" display="https://podminky.urs.cz/item/CS_URS_2026_01/113154528"/>
    <hyperlink ref="F157" r:id="rId8" display="https://podminky.urs.cz/item/CS_URS_2026_01/113202111"/>
    <hyperlink ref="F163" r:id="rId9" display="https://podminky.urs.cz/item/CS_URS_2026_01/113203111"/>
    <hyperlink ref="F167" r:id="rId10" display="https://podminky.urs.cz/item/CS_URS_2026_01/113204111"/>
    <hyperlink ref="F171" r:id="rId11" display="https://podminky.urs.cz/item/CS_URS_2026_01/122251102"/>
    <hyperlink ref="F175" r:id="rId12" display="https://podminky.urs.cz/item/CS_URS_2026_01/131251203"/>
    <hyperlink ref="F181" r:id="rId13" display="https://podminky.urs.cz/item/CS_URS_2026_01/162751117"/>
    <hyperlink ref="F188" r:id="rId14" display="https://podminky.urs.cz/item/CS_URS_2026_01/171201231"/>
    <hyperlink ref="F192" r:id="rId15" display="https://podminky.urs.cz/item/CS_URS_2026_01/171251201"/>
    <hyperlink ref="F196" r:id="rId16" display="https://podminky.urs.cz/item/CS_URS_2026_01/174151101"/>
    <hyperlink ref="F208" r:id="rId17" display="https://podminky.urs.cz/item/CS_URS_2026_01/175111101"/>
    <hyperlink ref="F217" r:id="rId18" display="https://podminky.urs.cz/item/CS_URS_2026_01/181311103"/>
    <hyperlink ref="F221" r:id="rId19" display="https://podminky.urs.cz/item/CS_URS_2026_01/181411131"/>
    <hyperlink ref="F231" r:id="rId20" display="https://podminky.urs.cz/item/CS_URS_2026_01/181951112"/>
    <hyperlink ref="F236" r:id="rId21" display="https://podminky.urs.cz/item/CS_URS_2026_01/451572111"/>
    <hyperlink ref="F241" r:id="rId22" display="https://podminky.urs.cz/item/CS_URS_2026_01/564851011"/>
    <hyperlink ref="F245" r:id="rId23" display="https://podminky.urs.cz/item/CS_URS_2026_01/564861111"/>
    <hyperlink ref="F251" r:id="rId24" display="https://podminky.urs.cz/item/CS_URS_2026_01/565165211"/>
    <hyperlink ref="F255" r:id="rId25" display="https://podminky.urs.cz/item/CS_URS_2026_01/567132115"/>
    <hyperlink ref="F259" r:id="rId26" display="https://podminky.urs.cz/item/CS_URS_2026_01/573191111"/>
    <hyperlink ref="F263" r:id="rId27" display="https://podminky.urs.cz/item/CS_URS_2026_01/573231106"/>
    <hyperlink ref="F267" r:id="rId28" display="https://podminky.urs.cz/item/CS_URS_2026_01/577134141"/>
    <hyperlink ref="F271" r:id="rId29" display="https://podminky.urs.cz/item/CS_URS_2026_01/596211210"/>
    <hyperlink ref="F281" r:id="rId30" display="https://podminky.urs.cz/item/CS_URS_2026_01/596212212"/>
    <hyperlink ref="F288" r:id="rId31" display="https://podminky.urs.cz/item/CS_URS_2026_01/596412211"/>
    <hyperlink ref="F295" r:id="rId32" display="https://podminky.urs.cz/item/CS_URS_2026_01/596811120"/>
    <hyperlink ref="F300" r:id="rId33" display="https://podminky.urs.cz/item/CS_URS_2026_01/871313123"/>
    <hyperlink ref="F307" r:id="rId34" display="https://podminky.urs.cz/item/CS_URS_2026_01/877310310"/>
    <hyperlink ref="F314" r:id="rId35" display="https://podminky.urs.cz/item/CS_URS_2026_01/877315124"/>
    <hyperlink ref="F321" r:id="rId36" display="https://podminky.urs.cz/item/CS_URS_2026_01/890211851"/>
    <hyperlink ref="F325" r:id="rId37" display="https://podminky.urs.cz/item/CS_URS_2026_01/895941342"/>
    <hyperlink ref="F331" r:id="rId38" display="https://podminky.urs.cz/item/CS_URS_2026_01/895941351"/>
    <hyperlink ref="F337" r:id="rId39" display="https://podminky.urs.cz/item/CS_URS_2026_01/895941362"/>
    <hyperlink ref="F343" r:id="rId40" display="https://podminky.urs.cz/item/CS_URS_2026_01/895941367"/>
    <hyperlink ref="F349" r:id="rId41" display="https://podminky.urs.cz/item/CS_URS_2026_01/899102211"/>
    <hyperlink ref="F353" r:id="rId42" display="https://podminky.urs.cz/item/CS_URS_2026_01/899104112"/>
    <hyperlink ref="F357" r:id="rId43" display="https://podminky.urs.cz/item/CS_URS_2026_01/899202211"/>
    <hyperlink ref="F361" r:id="rId44" display="https://podminky.urs.cz/item/CS_URS_2026_01/899204112"/>
    <hyperlink ref="F369" r:id="rId45" display="https://podminky.urs.cz/item/CS_URS_2026_01/914111111"/>
    <hyperlink ref="F373" r:id="rId46" display="https://podminky.urs.cz/item/CS_URS_2026_01/914111112"/>
    <hyperlink ref="F380" r:id="rId47" display="https://podminky.urs.cz/item/CS_URS_2026_01/914511112"/>
    <hyperlink ref="F387" r:id="rId48" display="https://podminky.urs.cz/item/CS_URS_2026_01/915491211"/>
    <hyperlink ref="F394" r:id="rId49" display="https://podminky.urs.cz/item/CS_URS_2026_01/916111122"/>
    <hyperlink ref="F401" r:id="rId50" display="https://podminky.urs.cz/item/CS_URS_2026_01/916131213"/>
    <hyperlink ref="F408" r:id="rId51" display="https://podminky.urs.cz/item/CS_URS_2026_01/916231213"/>
    <hyperlink ref="F415" r:id="rId52" display="https://podminky.urs.cz/item/CS_URS_2026_01/919732221"/>
    <hyperlink ref="F419" r:id="rId53" display="https://podminky.urs.cz/item/CS_URS_2026_01/919735113"/>
    <hyperlink ref="F423" r:id="rId54" display="https://podminky.urs.cz/item/CS_URS_2026_01/966006211"/>
    <hyperlink ref="F427" r:id="rId55" display="https://podminky.urs.cz/item/CS_URS_2026_01/979054441"/>
    <hyperlink ref="F432" r:id="rId56" display="https://podminky.urs.cz/item/CS_URS_2026_01/997211511"/>
    <hyperlink ref="F452" r:id="rId57" display="https://podminky.urs.cz/item/CS_URS_2026_01/997211519"/>
    <hyperlink ref="F456" r:id="rId58" display="https://podminky.urs.cz/item/CS_URS_2026_01/997221861"/>
    <hyperlink ref="F460" r:id="rId59" display="https://podminky.urs.cz/item/CS_URS_2026_01/997221873"/>
    <hyperlink ref="F464" r:id="rId60" display="https://podminky.urs.cz/item/CS_URS_2026_01/997221875"/>
    <hyperlink ref="F469" r:id="rId61" display="https://podminky.urs.cz/item/CS_URS_2026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ul. Veslařská, komunikace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836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94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14. 1. 2026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ROUND((SUM(BE120:BE159)),  2)</f>
        <v>0</v>
      </c>
      <c r="G33" s="39"/>
      <c r="H33" s="39"/>
      <c r="I33" s="156">
        <v>0.20999999999999999</v>
      </c>
      <c r="J33" s="155">
        <f>ROUND(((SUM(BE120:BE159))*I33),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43</v>
      </c>
      <c r="F34" s="155">
        <f>ROUND((SUM(BF120:BF159)),  2)</f>
        <v>0</v>
      </c>
      <c r="G34" s="39"/>
      <c r="H34" s="39"/>
      <c r="I34" s="156">
        <v>0.12</v>
      </c>
      <c r="J34" s="155">
        <f>ROUND(((SUM(BF120:BF159))*I34),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ROUND((SUM(BG120:BG159)),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ROUND((SUM(BH120:BH159)),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ROUND((SUM(BI120:BI159)),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ul. Veslařská, komunikace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14. 1. 2026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hidden="1" s="9" customFormat="1" ht="24.96" customHeight="1">
      <c r="A97" s="9"/>
      <c r="B97" s="180"/>
      <c r="C97" s="181"/>
      <c r="D97" s="182" t="s">
        <v>836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837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838</v>
      </c>
      <c r="E99" s="189"/>
      <c r="F99" s="189"/>
      <c r="G99" s="189"/>
      <c r="H99" s="189"/>
      <c r="I99" s="189"/>
      <c r="J99" s="190">
        <f>J145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839</v>
      </c>
      <c r="E100" s="189"/>
      <c r="F100" s="189"/>
      <c r="G100" s="189"/>
      <c r="H100" s="189"/>
      <c r="I100" s="189"/>
      <c r="J100" s="190">
        <f>J155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/>
    <row r="104" hidden="1"/>
    <row r="105" hidden="1"/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111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Břeclav - ul. Veslařská, komunikace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VRN - Vedlejší rozpočtové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22</v>
      </c>
      <c r="D114" s="41"/>
      <c r="E114" s="41"/>
      <c r="F114" s="28" t="str">
        <f>F12</f>
        <v>Břeclav</v>
      </c>
      <c r="G114" s="41"/>
      <c r="H114" s="41"/>
      <c r="I114" s="33" t="s">
        <v>24</v>
      </c>
      <c r="J114" s="80" t="str">
        <f>IF(J12="","",J12)</f>
        <v>14. 1. 2026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26</v>
      </c>
      <c r="D116" s="41"/>
      <c r="E116" s="41"/>
      <c r="F116" s="28" t="str">
        <f>E15</f>
        <v>Město Břeclav</v>
      </c>
      <c r="G116" s="41"/>
      <c r="H116" s="41"/>
      <c r="I116" s="33" t="s">
        <v>32</v>
      </c>
      <c r="J116" s="37" t="str">
        <f>E21</f>
        <v>Ing. Bořek Zvědělík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35</v>
      </c>
      <c r="J117" s="37" t="str">
        <f>E24</f>
        <v>Ing. Bořek Zvědělík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112</v>
      </c>
      <c r="D119" s="195" t="s">
        <v>62</v>
      </c>
      <c r="E119" s="195" t="s">
        <v>58</v>
      </c>
      <c r="F119" s="195" t="s">
        <v>59</v>
      </c>
      <c r="G119" s="195" t="s">
        <v>113</v>
      </c>
      <c r="H119" s="195" t="s">
        <v>114</v>
      </c>
      <c r="I119" s="195" t="s">
        <v>115</v>
      </c>
      <c r="J119" s="195" t="s">
        <v>100</v>
      </c>
      <c r="K119" s="196" t="s">
        <v>116</v>
      </c>
      <c r="L119" s="197"/>
      <c r="M119" s="101" t="s">
        <v>1</v>
      </c>
      <c r="N119" s="102" t="s">
        <v>41</v>
      </c>
      <c r="O119" s="102" t="s">
        <v>117</v>
      </c>
      <c r="P119" s="102" t="s">
        <v>118</v>
      </c>
      <c r="Q119" s="102" t="s">
        <v>119</v>
      </c>
      <c r="R119" s="102" t="s">
        <v>120</v>
      </c>
      <c r="S119" s="102" t="s">
        <v>121</v>
      </c>
      <c r="T119" s="103" t="s">
        <v>122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123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76</v>
      </c>
      <c r="AU120" s="18" t="s">
        <v>102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91</v>
      </c>
      <c r="F121" s="206" t="s">
        <v>92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P122+P145+P155</f>
        <v>0</v>
      </c>
      <c r="Q121" s="211"/>
      <c r="R121" s="212">
        <f>R122+R145+R155</f>
        <v>0</v>
      </c>
      <c r="S121" s="211"/>
      <c r="T121" s="213">
        <f>T122+T145+T155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160</v>
      </c>
      <c r="AT121" s="215" t="s">
        <v>76</v>
      </c>
      <c r="AU121" s="215" t="s">
        <v>77</v>
      </c>
      <c r="AY121" s="214" t="s">
        <v>126</v>
      </c>
      <c r="BK121" s="216">
        <f>BK122+BK145+BK155</f>
        <v>0</v>
      </c>
    </row>
    <row r="122" s="12" customFormat="1" ht="22.8" customHeight="1">
      <c r="A122" s="12"/>
      <c r="B122" s="203"/>
      <c r="C122" s="204"/>
      <c r="D122" s="205" t="s">
        <v>76</v>
      </c>
      <c r="E122" s="217" t="s">
        <v>840</v>
      </c>
      <c r="F122" s="217" t="s">
        <v>841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SUM(P123:P144)</f>
        <v>0</v>
      </c>
      <c r="Q122" s="211"/>
      <c r="R122" s="212">
        <f>SUM(R123:R144)</f>
        <v>0</v>
      </c>
      <c r="S122" s="211"/>
      <c r="T122" s="213">
        <f>SUM(T123:T144)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160</v>
      </c>
      <c r="AT122" s="215" t="s">
        <v>76</v>
      </c>
      <c r="AU122" s="215" t="s">
        <v>85</v>
      </c>
      <c r="AY122" s="214" t="s">
        <v>126</v>
      </c>
      <c r="BK122" s="216">
        <f>SUM(BK123:BK144)</f>
        <v>0</v>
      </c>
    </row>
    <row r="123" s="2" customFormat="1" ht="16.5" customHeight="1">
      <c r="A123" s="39"/>
      <c r="B123" s="40"/>
      <c r="C123" s="219" t="s">
        <v>85</v>
      </c>
      <c r="D123" s="219" t="s">
        <v>128</v>
      </c>
      <c r="E123" s="220" t="s">
        <v>842</v>
      </c>
      <c r="F123" s="221" t="s">
        <v>843</v>
      </c>
      <c r="G123" s="222" t="s">
        <v>844</v>
      </c>
      <c r="H123" s="223">
        <v>1</v>
      </c>
      <c r="I123" s="224"/>
      <c r="J123" s="225">
        <f>ROUND(I123*H123,2)</f>
        <v>0</v>
      </c>
      <c r="K123" s="221" t="s">
        <v>845</v>
      </c>
      <c r="L123" s="45"/>
      <c r="M123" s="226" t="s">
        <v>1</v>
      </c>
      <c r="N123" s="227" t="s">
        <v>42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846</v>
      </c>
      <c r="AT123" s="230" t="s">
        <v>128</v>
      </c>
      <c r="AU123" s="230" t="s">
        <v>87</v>
      </c>
      <c r="AY123" s="18" t="s">
        <v>126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85</v>
      </c>
      <c r="BK123" s="231">
        <f>ROUND(I123*H123,2)</f>
        <v>0</v>
      </c>
      <c r="BL123" s="18" t="s">
        <v>846</v>
      </c>
      <c r="BM123" s="230" t="s">
        <v>847</v>
      </c>
    </row>
    <row r="124" s="2" customFormat="1">
      <c r="A124" s="39"/>
      <c r="B124" s="40"/>
      <c r="C124" s="41"/>
      <c r="D124" s="232" t="s">
        <v>135</v>
      </c>
      <c r="E124" s="41"/>
      <c r="F124" s="233" t="s">
        <v>843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135</v>
      </c>
      <c r="AU124" s="18" t="s">
        <v>87</v>
      </c>
    </row>
    <row r="125" s="13" customFormat="1">
      <c r="A125" s="13"/>
      <c r="B125" s="239"/>
      <c r="C125" s="240"/>
      <c r="D125" s="232" t="s">
        <v>139</v>
      </c>
      <c r="E125" s="241" t="s">
        <v>1</v>
      </c>
      <c r="F125" s="242" t="s">
        <v>85</v>
      </c>
      <c r="G125" s="240"/>
      <c r="H125" s="243">
        <v>1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139</v>
      </c>
      <c r="AU125" s="249" t="s">
        <v>87</v>
      </c>
      <c r="AV125" s="13" t="s">
        <v>87</v>
      </c>
      <c r="AW125" s="13" t="s">
        <v>34</v>
      </c>
      <c r="AX125" s="13" t="s">
        <v>85</v>
      </c>
      <c r="AY125" s="249" t="s">
        <v>126</v>
      </c>
    </row>
    <row r="126" s="2" customFormat="1" ht="16.5" customHeight="1">
      <c r="A126" s="39"/>
      <c r="B126" s="40"/>
      <c r="C126" s="219" t="s">
        <v>87</v>
      </c>
      <c r="D126" s="219" t="s">
        <v>128</v>
      </c>
      <c r="E126" s="220" t="s">
        <v>848</v>
      </c>
      <c r="F126" s="221" t="s">
        <v>849</v>
      </c>
      <c r="G126" s="222" t="s">
        <v>844</v>
      </c>
      <c r="H126" s="223">
        <v>1</v>
      </c>
      <c r="I126" s="224"/>
      <c r="J126" s="225">
        <f>ROUND(I126*H126,2)</f>
        <v>0</v>
      </c>
      <c r="K126" s="221" t="s">
        <v>132</v>
      </c>
      <c r="L126" s="45"/>
      <c r="M126" s="226" t="s">
        <v>1</v>
      </c>
      <c r="N126" s="227" t="s">
        <v>42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846</v>
      </c>
      <c r="AT126" s="230" t="s">
        <v>128</v>
      </c>
      <c r="AU126" s="230" t="s">
        <v>87</v>
      </c>
      <c r="AY126" s="18" t="s">
        <v>126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85</v>
      </c>
      <c r="BK126" s="231">
        <f>ROUND(I126*H126,2)</f>
        <v>0</v>
      </c>
      <c r="BL126" s="18" t="s">
        <v>846</v>
      </c>
      <c r="BM126" s="230" t="s">
        <v>850</v>
      </c>
    </row>
    <row r="127" s="2" customFormat="1">
      <c r="A127" s="39"/>
      <c r="B127" s="40"/>
      <c r="C127" s="41"/>
      <c r="D127" s="232" t="s">
        <v>135</v>
      </c>
      <c r="E127" s="41"/>
      <c r="F127" s="233" t="s">
        <v>849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135</v>
      </c>
      <c r="AU127" s="18" t="s">
        <v>87</v>
      </c>
    </row>
    <row r="128" s="2" customFormat="1">
      <c r="A128" s="39"/>
      <c r="B128" s="40"/>
      <c r="C128" s="41"/>
      <c r="D128" s="237" t="s">
        <v>137</v>
      </c>
      <c r="E128" s="41"/>
      <c r="F128" s="238" t="s">
        <v>851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137</v>
      </c>
      <c r="AU128" s="18" t="s">
        <v>87</v>
      </c>
    </row>
    <row r="129" s="13" customFormat="1">
      <c r="A129" s="13"/>
      <c r="B129" s="239"/>
      <c r="C129" s="240"/>
      <c r="D129" s="232" t="s">
        <v>139</v>
      </c>
      <c r="E129" s="241" t="s">
        <v>1</v>
      </c>
      <c r="F129" s="242" t="s">
        <v>852</v>
      </c>
      <c r="G129" s="240"/>
      <c r="H129" s="243">
        <v>1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139</v>
      </c>
      <c r="AU129" s="249" t="s">
        <v>87</v>
      </c>
      <c r="AV129" s="13" t="s">
        <v>87</v>
      </c>
      <c r="AW129" s="13" t="s">
        <v>34</v>
      </c>
      <c r="AX129" s="13" t="s">
        <v>85</v>
      </c>
      <c r="AY129" s="249" t="s">
        <v>126</v>
      </c>
    </row>
    <row r="130" s="2" customFormat="1" ht="16.5" customHeight="1">
      <c r="A130" s="39"/>
      <c r="B130" s="40"/>
      <c r="C130" s="219" t="s">
        <v>147</v>
      </c>
      <c r="D130" s="219" t="s">
        <v>128</v>
      </c>
      <c r="E130" s="220" t="s">
        <v>853</v>
      </c>
      <c r="F130" s="221" t="s">
        <v>854</v>
      </c>
      <c r="G130" s="222" t="s">
        <v>844</v>
      </c>
      <c r="H130" s="223">
        <v>1</v>
      </c>
      <c r="I130" s="224"/>
      <c r="J130" s="225">
        <f>ROUND(I130*H130,2)</f>
        <v>0</v>
      </c>
      <c r="K130" s="221" t="s">
        <v>132</v>
      </c>
      <c r="L130" s="45"/>
      <c r="M130" s="226" t="s">
        <v>1</v>
      </c>
      <c r="N130" s="227" t="s">
        <v>42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846</v>
      </c>
      <c r="AT130" s="230" t="s">
        <v>128</v>
      </c>
      <c r="AU130" s="230" t="s">
        <v>87</v>
      </c>
      <c r="AY130" s="18" t="s">
        <v>126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85</v>
      </c>
      <c r="BK130" s="231">
        <f>ROUND(I130*H130,2)</f>
        <v>0</v>
      </c>
      <c r="BL130" s="18" t="s">
        <v>846</v>
      </c>
      <c r="BM130" s="230" t="s">
        <v>855</v>
      </c>
    </row>
    <row r="131" s="2" customFormat="1">
      <c r="A131" s="39"/>
      <c r="B131" s="40"/>
      <c r="C131" s="41"/>
      <c r="D131" s="232" t="s">
        <v>135</v>
      </c>
      <c r="E131" s="41"/>
      <c r="F131" s="233" t="s">
        <v>854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135</v>
      </c>
      <c r="AU131" s="18" t="s">
        <v>87</v>
      </c>
    </row>
    <row r="132" s="2" customFormat="1">
      <c r="A132" s="39"/>
      <c r="B132" s="40"/>
      <c r="C132" s="41"/>
      <c r="D132" s="237" t="s">
        <v>137</v>
      </c>
      <c r="E132" s="41"/>
      <c r="F132" s="238" t="s">
        <v>856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137</v>
      </c>
      <c r="AU132" s="18" t="s">
        <v>87</v>
      </c>
    </row>
    <row r="133" s="13" customFormat="1">
      <c r="A133" s="13"/>
      <c r="B133" s="239"/>
      <c r="C133" s="240"/>
      <c r="D133" s="232" t="s">
        <v>139</v>
      </c>
      <c r="E133" s="241" t="s">
        <v>1</v>
      </c>
      <c r="F133" s="242" t="s">
        <v>857</v>
      </c>
      <c r="G133" s="240"/>
      <c r="H133" s="243">
        <v>1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139</v>
      </c>
      <c r="AU133" s="249" t="s">
        <v>87</v>
      </c>
      <c r="AV133" s="13" t="s">
        <v>87</v>
      </c>
      <c r="AW133" s="13" t="s">
        <v>34</v>
      </c>
      <c r="AX133" s="13" t="s">
        <v>85</v>
      </c>
      <c r="AY133" s="249" t="s">
        <v>126</v>
      </c>
    </row>
    <row r="134" s="2" customFormat="1" ht="16.5" customHeight="1">
      <c r="A134" s="39"/>
      <c r="B134" s="40"/>
      <c r="C134" s="219" t="s">
        <v>133</v>
      </c>
      <c r="D134" s="219" t="s">
        <v>128</v>
      </c>
      <c r="E134" s="220" t="s">
        <v>858</v>
      </c>
      <c r="F134" s="221" t="s">
        <v>859</v>
      </c>
      <c r="G134" s="222" t="s">
        <v>844</v>
      </c>
      <c r="H134" s="223">
        <v>1</v>
      </c>
      <c r="I134" s="224"/>
      <c r="J134" s="225">
        <f>ROUND(I134*H134,2)</f>
        <v>0</v>
      </c>
      <c r="K134" s="221" t="s">
        <v>132</v>
      </c>
      <c r="L134" s="45"/>
      <c r="M134" s="226" t="s">
        <v>1</v>
      </c>
      <c r="N134" s="227" t="s">
        <v>42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846</v>
      </c>
      <c r="AT134" s="230" t="s">
        <v>128</v>
      </c>
      <c r="AU134" s="230" t="s">
        <v>87</v>
      </c>
      <c r="AY134" s="18" t="s">
        <v>126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85</v>
      </c>
      <c r="BK134" s="231">
        <f>ROUND(I134*H134,2)</f>
        <v>0</v>
      </c>
      <c r="BL134" s="18" t="s">
        <v>846</v>
      </c>
      <c r="BM134" s="230" t="s">
        <v>860</v>
      </c>
    </row>
    <row r="135" s="2" customFormat="1">
      <c r="A135" s="39"/>
      <c r="B135" s="40"/>
      <c r="C135" s="41"/>
      <c r="D135" s="232" t="s">
        <v>135</v>
      </c>
      <c r="E135" s="41"/>
      <c r="F135" s="233" t="s">
        <v>859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135</v>
      </c>
      <c r="AU135" s="18" t="s">
        <v>87</v>
      </c>
    </row>
    <row r="136" s="2" customFormat="1">
      <c r="A136" s="39"/>
      <c r="B136" s="40"/>
      <c r="C136" s="41"/>
      <c r="D136" s="237" t="s">
        <v>137</v>
      </c>
      <c r="E136" s="41"/>
      <c r="F136" s="238" t="s">
        <v>861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137</v>
      </c>
      <c r="AU136" s="18" t="s">
        <v>87</v>
      </c>
    </row>
    <row r="137" s="13" customFormat="1">
      <c r="A137" s="13"/>
      <c r="B137" s="239"/>
      <c r="C137" s="240"/>
      <c r="D137" s="232" t="s">
        <v>139</v>
      </c>
      <c r="E137" s="241" t="s">
        <v>1</v>
      </c>
      <c r="F137" s="242" t="s">
        <v>862</v>
      </c>
      <c r="G137" s="240"/>
      <c r="H137" s="243">
        <v>1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139</v>
      </c>
      <c r="AU137" s="249" t="s">
        <v>87</v>
      </c>
      <c r="AV137" s="13" t="s">
        <v>87</v>
      </c>
      <c r="AW137" s="13" t="s">
        <v>34</v>
      </c>
      <c r="AX137" s="13" t="s">
        <v>85</v>
      </c>
      <c r="AY137" s="249" t="s">
        <v>126</v>
      </c>
    </row>
    <row r="138" s="2" customFormat="1" ht="16.5" customHeight="1">
      <c r="A138" s="39"/>
      <c r="B138" s="40"/>
      <c r="C138" s="219" t="s">
        <v>160</v>
      </c>
      <c r="D138" s="219" t="s">
        <v>128</v>
      </c>
      <c r="E138" s="220" t="s">
        <v>863</v>
      </c>
      <c r="F138" s="221" t="s">
        <v>864</v>
      </c>
      <c r="G138" s="222" t="s">
        <v>844</v>
      </c>
      <c r="H138" s="223">
        <v>1</v>
      </c>
      <c r="I138" s="224"/>
      <c r="J138" s="225">
        <f>ROUND(I138*H138,2)</f>
        <v>0</v>
      </c>
      <c r="K138" s="221" t="s">
        <v>132</v>
      </c>
      <c r="L138" s="45"/>
      <c r="M138" s="226" t="s">
        <v>1</v>
      </c>
      <c r="N138" s="227" t="s">
        <v>42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846</v>
      </c>
      <c r="AT138" s="230" t="s">
        <v>128</v>
      </c>
      <c r="AU138" s="230" t="s">
        <v>87</v>
      </c>
      <c r="AY138" s="18" t="s">
        <v>126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85</v>
      </c>
      <c r="BK138" s="231">
        <f>ROUND(I138*H138,2)</f>
        <v>0</v>
      </c>
      <c r="BL138" s="18" t="s">
        <v>846</v>
      </c>
      <c r="BM138" s="230" t="s">
        <v>865</v>
      </c>
    </row>
    <row r="139" s="2" customFormat="1">
      <c r="A139" s="39"/>
      <c r="B139" s="40"/>
      <c r="C139" s="41"/>
      <c r="D139" s="232" t="s">
        <v>135</v>
      </c>
      <c r="E139" s="41"/>
      <c r="F139" s="233" t="s">
        <v>864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135</v>
      </c>
      <c r="AU139" s="18" t="s">
        <v>87</v>
      </c>
    </row>
    <row r="140" s="2" customFormat="1">
      <c r="A140" s="39"/>
      <c r="B140" s="40"/>
      <c r="C140" s="41"/>
      <c r="D140" s="237" t="s">
        <v>137</v>
      </c>
      <c r="E140" s="41"/>
      <c r="F140" s="238" t="s">
        <v>866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137</v>
      </c>
      <c r="AU140" s="18" t="s">
        <v>87</v>
      </c>
    </row>
    <row r="141" s="13" customFormat="1">
      <c r="A141" s="13"/>
      <c r="B141" s="239"/>
      <c r="C141" s="240"/>
      <c r="D141" s="232" t="s">
        <v>139</v>
      </c>
      <c r="E141" s="241" t="s">
        <v>1</v>
      </c>
      <c r="F141" s="242" t="s">
        <v>867</v>
      </c>
      <c r="G141" s="240"/>
      <c r="H141" s="243">
        <v>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139</v>
      </c>
      <c r="AU141" s="249" t="s">
        <v>87</v>
      </c>
      <c r="AV141" s="13" t="s">
        <v>87</v>
      </c>
      <c r="AW141" s="13" t="s">
        <v>34</v>
      </c>
      <c r="AX141" s="13" t="s">
        <v>85</v>
      </c>
      <c r="AY141" s="249" t="s">
        <v>126</v>
      </c>
    </row>
    <row r="142" s="2" customFormat="1" ht="16.5" customHeight="1">
      <c r="A142" s="39"/>
      <c r="B142" s="40"/>
      <c r="C142" s="219" t="s">
        <v>168</v>
      </c>
      <c r="D142" s="219" t="s">
        <v>128</v>
      </c>
      <c r="E142" s="220" t="s">
        <v>868</v>
      </c>
      <c r="F142" s="221" t="s">
        <v>869</v>
      </c>
      <c r="G142" s="222" t="s">
        <v>844</v>
      </c>
      <c r="H142" s="223">
        <v>1</v>
      </c>
      <c r="I142" s="224"/>
      <c r="J142" s="225">
        <f>ROUND(I142*H142,2)</f>
        <v>0</v>
      </c>
      <c r="K142" s="221" t="s">
        <v>845</v>
      </c>
      <c r="L142" s="45"/>
      <c r="M142" s="226" t="s">
        <v>1</v>
      </c>
      <c r="N142" s="227" t="s">
        <v>42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846</v>
      </c>
      <c r="AT142" s="230" t="s">
        <v>128</v>
      </c>
      <c r="AU142" s="230" t="s">
        <v>87</v>
      </c>
      <c r="AY142" s="18" t="s">
        <v>126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85</v>
      </c>
      <c r="BK142" s="231">
        <f>ROUND(I142*H142,2)</f>
        <v>0</v>
      </c>
      <c r="BL142" s="18" t="s">
        <v>846</v>
      </c>
      <c r="BM142" s="230" t="s">
        <v>870</v>
      </c>
    </row>
    <row r="143" s="2" customFormat="1">
      <c r="A143" s="39"/>
      <c r="B143" s="40"/>
      <c r="C143" s="41"/>
      <c r="D143" s="232" t="s">
        <v>135</v>
      </c>
      <c r="E143" s="41"/>
      <c r="F143" s="233" t="s">
        <v>869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135</v>
      </c>
      <c r="AU143" s="18" t="s">
        <v>87</v>
      </c>
    </row>
    <row r="144" s="13" customFormat="1">
      <c r="A144" s="13"/>
      <c r="B144" s="239"/>
      <c r="C144" s="240"/>
      <c r="D144" s="232" t="s">
        <v>139</v>
      </c>
      <c r="E144" s="241" t="s">
        <v>1</v>
      </c>
      <c r="F144" s="242" t="s">
        <v>871</v>
      </c>
      <c r="G144" s="240"/>
      <c r="H144" s="243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139</v>
      </c>
      <c r="AU144" s="249" t="s">
        <v>87</v>
      </c>
      <c r="AV144" s="13" t="s">
        <v>87</v>
      </c>
      <c r="AW144" s="13" t="s">
        <v>34</v>
      </c>
      <c r="AX144" s="13" t="s">
        <v>85</v>
      </c>
      <c r="AY144" s="249" t="s">
        <v>126</v>
      </c>
    </row>
    <row r="145" s="12" customFormat="1" ht="22.8" customHeight="1">
      <c r="A145" s="12"/>
      <c r="B145" s="203"/>
      <c r="C145" s="204"/>
      <c r="D145" s="205" t="s">
        <v>76</v>
      </c>
      <c r="E145" s="217" t="s">
        <v>872</v>
      </c>
      <c r="F145" s="217" t="s">
        <v>873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SUM(P146:P154)</f>
        <v>0</v>
      </c>
      <c r="Q145" s="211"/>
      <c r="R145" s="212">
        <f>SUM(R146:R154)</f>
        <v>0</v>
      </c>
      <c r="S145" s="211"/>
      <c r="T145" s="213">
        <f>SUM(T146:T154)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160</v>
      </c>
      <c r="AT145" s="215" t="s">
        <v>76</v>
      </c>
      <c r="AU145" s="215" t="s">
        <v>85</v>
      </c>
      <c r="AY145" s="214" t="s">
        <v>126</v>
      </c>
      <c r="BK145" s="216">
        <f>SUM(BK146:BK154)</f>
        <v>0</v>
      </c>
    </row>
    <row r="146" s="2" customFormat="1" ht="16.5" customHeight="1">
      <c r="A146" s="39"/>
      <c r="B146" s="40"/>
      <c r="C146" s="219" t="s">
        <v>175</v>
      </c>
      <c r="D146" s="219" t="s">
        <v>128</v>
      </c>
      <c r="E146" s="220" t="s">
        <v>874</v>
      </c>
      <c r="F146" s="221" t="s">
        <v>875</v>
      </c>
      <c r="G146" s="222" t="s">
        <v>844</v>
      </c>
      <c r="H146" s="223">
        <v>1</v>
      </c>
      <c r="I146" s="224"/>
      <c r="J146" s="225">
        <f>ROUND(I146*H146,2)</f>
        <v>0</v>
      </c>
      <c r="K146" s="221" t="s">
        <v>845</v>
      </c>
      <c r="L146" s="45"/>
      <c r="M146" s="226" t="s">
        <v>1</v>
      </c>
      <c r="N146" s="227" t="s">
        <v>42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846</v>
      </c>
      <c r="AT146" s="230" t="s">
        <v>128</v>
      </c>
      <c r="AU146" s="230" t="s">
        <v>87</v>
      </c>
      <c r="AY146" s="18" t="s">
        <v>126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85</v>
      </c>
      <c r="BK146" s="231">
        <f>ROUND(I146*H146,2)</f>
        <v>0</v>
      </c>
      <c r="BL146" s="18" t="s">
        <v>846</v>
      </c>
      <c r="BM146" s="230" t="s">
        <v>876</v>
      </c>
    </row>
    <row r="147" s="2" customFormat="1">
      <c r="A147" s="39"/>
      <c r="B147" s="40"/>
      <c r="C147" s="41"/>
      <c r="D147" s="232" t="s">
        <v>135</v>
      </c>
      <c r="E147" s="41"/>
      <c r="F147" s="233" t="s">
        <v>875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135</v>
      </c>
      <c r="AU147" s="18" t="s">
        <v>87</v>
      </c>
    </row>
    <row r="148" s="13" customFormat="1">
      <c r="A148" s="13"/>
      <c r="B148" s="239"/>
      <c r="C148" s="240"/>
      <c r="D148" s="232" t="s">
        <v>139</v>
      </c>
      <c r="E148" s="241" t="s">
        <v>1</v>
      </c>
      <c r="F148" s="242" t="s">
        <v>877</v>
      </c>
      <c r="G148" s="240"/>
      <c r="H148" s="243">
        <v>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139</v>
      </c>
      <c r="AU148" s="249" t="s">
        <v>87</v>
      </c>
      <c r="AV148" s="13" t="s">
        <v>87</v>
      </c>
      <c r="AW148" s="13" t="s">
        <v>34</v>
      </c>
      <c r="AX148" s="13" t="s">
        <v>85</v>
      </c>
      <c r="AY148" s="249" t="s">
        <v>126</v>
      </c>
    </row>
    <row r="149" s="2" customFormat="1" ht="16.5" customHeight="1">
      <c r="A149" s="39"/>
      <c r="B149" s="40"/>
      <c r="C149" s="219" t="s">
        <v>183</v>
      </c>
      <c r="D149" s="219" t="s">
        <v>128</v>
      </c>
      <c r="E149" s="220" t="s">
        <v>878</v>
      </c>
      <c r="F149" s="221" t="s">
        <v>879</v>
      </c>
      <c r="G149" s="222" t="s">
        <v>844</v>
      </c>
      <c r="H149" s="223">
        <v>1</v>
      </c>
      <c r="I149" s="224"/>
      <c r="J149" s="225">
        <f>ROUND(I149*H149,2)</f>
        <v>0</v>
      </c>
      <c r="K149" s="221" t="s">
        <v>845</v>
      </c>
      <c r="L149" s="45"/>
      <c r="M149" s="226" t="s">
        <v>1</v>
      </c>
      <c r="N149" s="227" t="s">
        <v>42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846</v>
      </c>
      <c r="AT149" s="230" t="s">
        <v>128</v>
      </c>
      <c r="AU149" s="230" t="s">
        <v>87</v>
      </c>
      <c r="AY149" s="18" t="s">
        <v>126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85</v>
      </c>
      <c r="BK149" s="231">
        <f>ROUND(I149*H149,2)</f>
        <v>0</v>
      </c>
      <c r="BL149" s="18" t="s">
        <v>846</v>
      </c>
      <c r="BM149" s="230" t="s">
        <v>880</v>
      </c>
    </row>
    <row r="150" s="2" customFormat="1">
      <c r="A150" s="39"/>
      <c r="B150" s="40"/>
      <c r="C150" s="41"/>
      <c r="D150" s="232" t="s">
        <v>135</v>
      </c>
      <c r="E150" s="41"/>
      <c r="F150" s="233" t="s">
        <v>879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135</v>
      </c>
      <c r="AU150" s="18" t="s">
        <v>87</v>
      </c>
    </row>
    <row r="151" s="13" customFormat="1">
      <c r="A151" s="13"/>
      <c r="B151" s="239"/>
      <c r="C151" s="240"/>
      <c r="D151" s="232" t="s">
        <v>139</v>
      </c>
      <c r="E151" s="241" t="s">
        <v>1</v>
      </c>
      <c r="F151" s="242" t="s">
        <v>881</v>
      </c>
      <c r="G151" s="240"/>
      <c r="H151" s="243">
        <v>1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139</v>
      </c>
      <c r="AU151" s="249" t="s">
        <v>87</v>
      </c>
      <c r="AV151" s="13" t="s">
        <v>87</v>
      </c>
      <c r="AW151" s="13" t="s">
        <v>34</v>
      </c>
      <c r="AX151" s="13" t="s">
        <v>85</v>
      </c>
      <c r="AY151" s="249" t="s">
        <v>126</v>
      </c>
    </row>
    <row r="152" s="2" customFormat="1" ht="16.5" customHeight="1">
      <c r="A152" s="39"/>
      <c r="B152" s="40"/>
      <c r="C152" s="219" t="s">
        <v>192</v>
      </c>
      <c r="D152" s="219" t="s">
        <v>128</v>
      </c>
      <c r="E152" s="220" t="s">
        <v>882</v>
      </c>
      <c r="F152" s="221" t="s">
        <v>883</v>
      </c>
      <c r="G152" s="222" t="s">
        <v>844</v>
      </c>
      <c r="H152" s="223">
        <v>1</v>
      </c>
      <c r="I152" s="224"/>
      <c r="J152" s="225">
        <f>ROUND(I152*H152,2)</f>
        <v>0</v>
      </c>
      <c r="K152" s="221" t="s">
        <v>845</v>
      </c>
      <c r="L152" s="45"/>
      <c r="M152" s="226" t="s">
        <v>1</v>
      </c>
      <c r="N152" s="227" t="s">
        <v>42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846</v>
      </c>
      <c r="AT152" s="230" t="s">
        <v>128</v>
      </c>
      <c r="AU152" s="230" t="s">
        <v>87</v>
      </c>
      <c r="AY152" s="18" t="s">
        <v>126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85</v>
      </c>
      <c r="BK152" s="231">
        <f>ROUND(I152*H152,2)</f>
        <v>0</v>
      </c>
      <c r="BL152" s="18" t="s">
        <v>846</v>
      </c>
      <c r="BM152" s="230" t="s">
        <v>884</v>
      </c>
    </row>
    <row r="153" s="2" customFormat="1">
      <c r="A153" s="39"/>
      <c r="B153" s="40"/>
      <c r="C153" s="41"/>
      <c r="D153" s="232" t="s">
        <v>135</v>
      </c>
      <c r="E153" s="41"/>
      <c r="F153" s="233" t="s">
        <v>883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135</v>
      </c>
      <c r="AU153" s="18" t="s">
        <v>87</v>
      </c>
    </row>
    <row r="154" s="13" customFormat="1">
      <c r="A154" s="13"/>
      <c r="B154" s="239"/>
      <c r="C154" s="240"/>
      <c r="D154" s="232" t="s">
        <v>139</v>
      </c>
      <c r="E154" s="241" t="s">
        <v>1</v>
      </c>
      <c r="F154" s="242" t="s">
        <v>85</v>
      </c>
      <c r="G154" s="240"/>
      <c r="H154" s="243">
        <v>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139</v>
      </c>
      <c r="AU154" s="249" t="s">
        <v>87</v>
      </c>
      <c r="AV154" s="13" t="s">
        <v>87</v>
      </c>
      <c r="AW154" s="13" t="s">
        <v>34</v>
      </c>
      <c r="AX154" s="13" t="s">
        <v>85</v>
      </c>
      <c r="AY154" s="249" t="s">
        <v>126</v>
      </c>
    </row>
    <row r="155" s="12" customFormat="1" ht="22.8" customHeight="1">
      <c r="A155" s="12"/>
      <c r="B155" s="203"/>
      <c r="C155" s="204"/>
      <c r="D155" s="205" t="s">
        <v>76</v>
      </c>
      <c r="E155" s="217" t="s">
        <v>885</v>
      </c>
      <c r="F155" s="217" t="s">
        <v>886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SUM(P156:P159)</f>
        <v>0</v>
      </c>
      <c r="Q155" s="211"/>
      <c r="R155" s="212">
        <f>SUM(R156:R159)</f>
        <v>0</v>
      </c>
      <c r="S155" s="211"/>
      <c r="T155" s="213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160</v>
      </c>
      <c r="AT155" s="215" t="s">
        <v>76</v>
      </c>
      <c r="AU155" s="215" t="s">
        <v>85</v>
      </c>
      <c r="AY155" s="214" t="s">
        <v>126</v>
      </c>
      <c r="BK155" s="216">
        <f>SUM(BK156:BK159)</f>
        <v>0</v>
      </c>
    </row>
    <row r="156" s="2" customFormat="1" ht="16.5" customHeight="1">
      <c r="A156" s="39"/>
      <c r="B156" s="40"/>
      <c r="C156" s="219" t="s">
        <v>200</v>
      </c>
      <c r="D156" s="219" t="s">
        <v>128</v>
      </c>
      <c r="E156" s="220" t="s">
        <v>887</v>
      </c>
      <c r="F156" s="221" t="s">
        <v>888</v>
      </c>
      <c r="G156" s="222" t="s">
        <v>844</v>
      </c>
      <c r="H156" s="223">
        <v>1</v>
      </c>
      <c r="I156" s="224"/>
      <c r="J156" s="225">
        <f>ROUND(I156*H156,2)</f>
        <v>0</v>
      </c>
      <c r="K156" s="221" t="s">
        <v>132</v>
      </c>
      <c r="L156" s="45"/>
      <c r="M156" s="226" t="s">
        <v>1</v>
      </c>
      <c r="N156" s="227" t="s">
        <v>42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846</v>
      </c>
      <c r="AT156" s="230" t="s">
        <v>128</v>
      </c>
      <c r="AU156" s="230" t="s">
        <v>87</v>
      </c>
      <c r="AY156" s="18" t="s">
        <v>126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85</v>
      </c>
      <c r="BK156" s="231">
        <f>ROUND(I156*H156,2)</f>
        <v>0</v>
      </c>
      <c r="BL156" s="18" t="s">
        <v>846</v>
      </c>
      <c r="BM156" s="230" t="s">
        <v>889</v>
      </c>
    </row>
    <row r="157" s="2" customFormat="1">
      <c r="A157" s="39"/>
      <c r="B157" s="40"/>
      <c r="C157" s="41"/>
      <c r="D157" s="232" t="s">
        <v>135</v>
      </c>
      <c r="E157" s="41"/>
      <c r="F157" s="233" t="s">
        <v>888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135</v>
      </c>
      <c r="AU157" s="18" t="s">
        <v>87</v>
      </c>
    </row>
    <row r="158" s="2" customFormat="1">
      <c r="A158" s="39"/>
      <c r="B158" s="40"/>
      <c r="C158" s="41"/>
      <c r="D158" s="237" t="s">
        <v>137</v>
      </c>
      <c r="E158" s="41"/>
      <c r="F158" s="238" t="s">
        <v>890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137</v>
      </c>
      <c r="AU158" s="18" t="s">
        <v>87</v>
      </c>
    </row>
    <row r="159" s="13" customFormat="1">
      <c r="A159" s="13"/>
      <c r="B159" s="239"/>
      <c r="C159" s="240"/>
      <c r="D159" s="232" t="s">
        <v>139</v>
      </c>
      <c r="E159" s="241" t="s">
        <v>1</v>
      </c>
      <c r="F159" s="242" t="s">
        <v>891</v>
      </c>
      <c r="G159" s="240"/>
      <c r="H159" s="243">
        <v>1</v>
      </c>
      <c r="I159" s="244"/>
      <c r="J159" s="240"/>
      <c r="K159" s="240"/>
      <c r="L159" s="245"/>
      <c r="M159" s="296"/>
      <c r="N159" s="297"/>
      <c r="O159" s="297"/>
      <c r="P159" s="297"/>
      <c r="Q159" s="297"/>
      <c r="R159" s="297"/>
      <c r="S159" s="297"/>
      <c r="T159" s="29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139</v>
      </c>
      <c r="AU159" s="249" t="s">
        <v>87</v>
      </c>
      <c r="AV159" s="13" t="s">
        <v>87</v>
      </c>
      <c r="AW159" s="13" t="s">
        <v>34</v>
      </c>
      <c r="AX159" s="13" t="s">
        <v>85</v>
      </c>
      <c r="AY159" s="249" t="s">
        <v>126</v>
      </c>
    </row>
    <row r="160" s="2" customFormat="1" ht="6.96" customHeight="1">
      <c r="A160" s="39"/>
      <c r="B160" s="67"/>
      <c r="C160" s="68"/>
      <c r="D160" s="68"/>
      <c r="E160" s="68"/>
      <c r="F160" s="68"/>
      <c r="G160" s="68"/>
      <c r="H160" s="68"/>
      <c r="I160" s="68"/>
      <c r="J160" s="68"/>
      <c r="K160" s="68"/>
      <c r="L160" s="45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41zqF5d23YmhGQ2OytQdw0w596O8sTGI76VHbWF2Leqhy/5KUp073UugzkQSUC0lDa6i/aqqB/uvZ9TdAl5sGQ==" hashValue="Lg9EqEJAqXx8fi4QyNRx6ZLTV6JKvf/pPVZgnT3KMT6lNV/hefOtQ6QpeFi2mBN/0N5vo0xbgtkXOTPM6QYGXw==" algorithmName="SHA-512" password="CC35"/>
  <autoFilter ref="C119:K15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8" r:id="rId1" display="https://podminky.urs.cz/item/CS_URS_2026_01/012164000"/>
    <hyperlink ref="F132" r:id="rId2" display="https://podminky.urs.cz/item/CS_URS_2026_01/012344000"/>
    <hyperlink ref="F136" r:id="rId3" display="https://podminky.urs.cz/item/CS_URS_2026_01/012414000"/>
    <hyperlink ref="F140" r:id="rId4" display="https://podminky.urs.cz/item/CS_URS_2026_01/012444000"/>
    <hyperlink ref="F158" r:id="rId5" display="https://podminky.urs.cz/item/CS_URS_2026_01/04313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PC_BOREK\Borek</dc:creator>
  <cp:lastModifiedBy>PC_BOREK\Borek</cp:lastModifiedBy>
  <dcterms:created xsi:type="dcterms:W3CDTF">2026-01-15T23:57:44Z</dcterms:created>
  <dcterms:modified xsi:type="dcterms:W3CDTF">2026-01-15T23:57:51Z</dcterms:modified>
</cp:coreProperties>
</file>